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高体連ソフトテニス\softtennis\youshi\data\"/>
    </mc:Choice>
  </mc:AlternateContent>
  <bookViews>
    <workbookView xWindow="0" yWindow="0" windowWidth="20490" windowHeight="7770" firstSheet="5" activeTab="7"/>
  </bookViews>
  <sheets>
    <sheet name="(始めに）" sheetId="21" r:id="rId1"/>
    <sheet name="0手順" sheetId="15" r:id="rId2"/>
    <sheet name="①生徒基本ﾃﾞｰﾀｼｰﾄ" sheetId="9" r:id="rId3"/>
    <sheet name="②各校入力用ｼｰﾄ" sheetId="8" r:id="rId4"/>
    <sheet name="③県大会男団体申込書印刷用" sheetId="3" r:id="rId5"/>
    <sheet name="④県大会女団体申込書印刷用" sheetId="12" r:id="rId6"/>
    <sheet name="⑤県大会男個人申込書印刷用" sheetId="4" r:id="rId7"/>
    <sheet name="⑥県大会女個人申込書印刷用" sheetId="13" r:id="rId8"/>
    <sheet name="⑦県民大会男子申込書印刷用" sheetId="17" r:id="rId9"/>
    <sheet name="⑧県民大会女子申込書印刷用" sheetId="19" r:id="rId10"/>
    <sheet name="⑨県ｼﾝｸﾞﾙｽ大会男子申込書印刷用" sheetId="22" r:id="rId11"/>
    <sheet name="⑩県ｼﾝｸﾞﾙｽ大会女子申込書印刷用" sheetId="23" r:id="rId12"/>
    <sheet name="⑪県団体男子県提出用ｼｰﾄ" sheetId="7" r:id="rId13"/>
    <sheet name="⑫県団体女子県提出用ｼｰﾄ" sheetId="16" r:id="rId14"/>
    <sheet name="⑬県個人男子県提出用ｼｰﾄ" sheetId="5" r:id="rId15"/>
    <sheet name="⑭県個人女子県提出用ｼｰﾄ" sheetId="14" r:id="rId16"/>
    <sheet name="⑮県民男子県提出用ｼｰﾄ" sheetId="18" r:id="rId17"/>
    <sheet name="⑯県民女子県提出用ｼｰﾄ" sheetId="26" r:id="rId18"/>
    <sheet name="⑰県ｼﾝｸﾞﾙｽ男子県提出用ｼｰﾄ" sheetId="25" r:id="rId19"/>
    <sheet name="⑱県ｼﾝｸﾞﾙｽ女子県提出用ｼｰﾄ" sheetId="20" r:id="rId20"/>
    <sheet name="兵庫県学校コード" sheetId="24" r:id="rId21"/>
  </sheets>
  <definedNames>
    <definedName name="_xlnm._FilterDatabase" localSheetId="3" hidden="1">②各校入力用ｼｰﾄ!$H$3:$H$7</definedName>
    <definedName name="_xlnm._FilterDatabase" localSheetId="17" hidden="1">⑯県民女子県提出用ｼｰﾄ!$Q$6:$R$13</definedName>
    <definedName name="_xlnm._FilterDatabase" localSheetId="18" hidden="1">⑰県ｼﾝｸﾞﾙｽ男子県提出用ｼｰﾄ!$Q$6:$R$13</definedName>
    <definedName name="_xlnm._FilterDatabase" localSheetId="19" hidden="1">⑱県ｼﾝｸﾞﾙｽ女子県提出用ｼｰﾄ!$Q$6:$R$13</definedName>
    <definedName name="_xlnm.Print_Area" localSheetId="0">'(始めに）'!$A$1:$K$40</definedName>
    <definedName name="_xlnm.Print_Area" localSheetId="1">'0手順'!$A$1:$N$60</definedName>
    <definedName name="_xlnm.Print_Area" localSheetId="2">①生徒基本ﾃﾞｰﾀｼｰﾄ!$A$1:$Q$45</definedName>
    <definedName name="_xlnm.Print_Area" localSheetId="3">②各校入力用ｼｰﾄ!$A$1:$Y$172</definedName>
    <definedName name="_xlnm.Print_Area" localSheetId="4">③県大会男団体申込書印刷用!$A$1:$Q$22</definedName>
    <definedName name="_xlnm.Print_Area" localSheetId="5">④県大会女団体申込書印刷用!$A$1:$Q$22</definedName>
    <definedName name="_xlnm.Print_Area" localSheetId="6">⑤県大会男個人申込書印刷用!$A$1:$Q$62</definedName>
    <definedName name="_xlnm.Print_Area" localSheetId="7">⑥県大会女個人申込書印刷用!$A$1:$Q$62</definedName>
    <definedName name="_xlnm.Print_Area" localSheetId="8">⑦県民大会男子申込書印刷用!$A$1:$R$26</definedName>
    <definedName name="_xlnm.Print_Area" localSheetId="9">⑧県民大会女子申込書印刷用!$A$1:$R$26</definedName>
    <definedName name="_xlnm.Print_Area" localSheetId="10">⑨県ｼﾝｸﾞﾙｽ大会男子申込書印刷用!$A$1:$R$26</definedName>
    <definedName name="_xlnm.Print_Area" localSheetId="11">⑩県ｼﾝｸﾞﾙｽ大会女子申込書印刷用!$A$1:$R$26</definedName>
    <definedName name="_xlnm.Print_Area" localSheetId="12">⑪県団体男子県提出用ｼｰﾄ!$A$1:$AG$11</definedName>
    <definedName name="_xlnm.Print_Area" localSheetId="13">⑫県団体女子県提出用ｼｰﾄ!$A$1:$AG$10</definedName>
    <definedName name="_xlnm.Print_Area" localSheetId="14">⑬県個人男子県提出用ｼｰﾄ!$A$1:$H$31</definedName>
    <definedName name="_xlnm.Print_Area" localSheetId="15">⑭県個人女子県提出用ｼｰﾄ!$A$1:$H$31</definedName>
    <definedName name="_xlnm.Print_Area" localSheetId="16">⑮県民男子県提出用ｼｰﾄ!$A$1:$L$140</definedName>
    <definedName name="_xlnm.Print_Area" localSheetId="17">⑯県民女子県提出用ｼｰﾄ!$A$1:$L$140</definedName>
    <definedName name="_xlnm.Print_Area" localSheetId="18">⑰県ｼﾝｸﾞﾙｽ男子県提出用ｼｰﾄ!$A$1:$L$140</definedName>
    <definedName name="_xlnm.Print_Area" localSheetId="19">⑱県ｼﾝｸﾞﾙｽ女子県提出用ｼｰﾄ!$A$1:$L$140</definedName>
    <definedName name="_xlnm.Print_Titles" localSheetId="16">⑮県民男子県提出用ｼｰﾄ!$1:$5</definedName>
    <definedName name="_xlnm.Print_Titles" localSheetId="17">⑯県民女子県提出用ｼｰﾄ!$1:$5</definedName>
    <definedName name="_xlnm.Print_Titles" localSheetId="18">⑰県ｼﾝｸﾞﾙｽ男子県提出用ｼｰﾄ!$1:$5</definedName>
    <definedName name="_xlnm.Print_Titles" localSheetId="19">⑱県ｼﾝｸﾞﾙｽ女子県提出用ｼｰﾄ!$1:$5</definedName>
    <definedName name="学校番号一覧">①生徒基本ﾃﾞｰﾀｼｰﾄ!#REF!</definedName>
    <definedName name="交通機関">②各校入力用ｼｰﾄ!$J$3:$J$8</definedName>
    <definedName name="選手登録一覧">①生徒基本ﾃﾞｰﾀｼｰﾄ!$B$9:$P$89</definedName>
  </definedNames>
  <calcPr calcId="162913"/>
</workbook>
</file>

<file path=xl/calcChain.xml><?xml version="1.0" encoding="utf-8"?>
<calcChain xmlns="http://schemas.openxmlformats.org/spreadsheetml/2006/main">
  <c r="J98" i="8" l="1"/>
  <c r="T12" i="8"/>
  <c r="T48" i="8"/>
  <c r="W78" i="8"/>
  <c r="V78" i="8"/>
  <c r="U78" i="8"/>
  <c r="T78" i="8"/>
  <c r="S78" i="8"/>
  <c r="R78" i="8"/>
  <c r="Q78" i="8"/>
  <c r="W77" i="8"/>
  <c r="V77" i="8"/>
  <c r="U77" i="8"/>
  <c r="T77" i="8"/>
  <c r="S77" i="8"/>
  <c r="R77" i="8"/>
  <c r="Q77" i="8"/>
  <c r="W76" i="8"/>
  <c r="V76" i="8"/>
  <c r="U76" i="8"/>
  <c r="T76" i="8"/>
  <c r="S76" i="8"/>
  <c r="R76" i="8"/>
  <c r="Q76" i="8"/>
  <c r="W75" i="8"/>
  <c r="V75" i="8"/>
  <c r="U75" i="8"/>
  <c r="T75" i="8"/>
  <c r="S75" i="8"/>
  <c r="R75" i="8"/>
  <c r="Q75" i="8"/>
  <c r="W74" i="8"/>
  <c r="V74" i="8"/>
  <c r="U74" i="8"/>
  <c r="T74" i="8"/>
  <c r="S74" i="8"/>
  <c r="R74" i="8"/>
  <c r="Q74" i="8"/>
  <c r="W73" i="8"/>
  <c r="V73" i="8"/>
  <c r="U73" i="8"/>
  <c r="T73" i="8"/>
  <c r="S73" i="8"/>
  <c r="R73" i="8"/>
  <c r="Q73" i="8"/>
  <c r="W72" i="8"/>
  <c r="V72" i="8"/>
  <c r="U72" i="8"/>
  <c r="T72" i="8"/>
  <c r="S72" i="8"/>
  <c r="R72" i="8"/>
  <c r="Q72" i="8"/>
  <c r="W71" i="8"/>
  <c r="V71" i="8"/>
  <c r="U71" i="8"/>
  <c r="T71" i="8"/>
  <c r="S71" i="8"/>
  <c r="R71" i="8"/>
  <c r="Q71" i="8"/>
  <c r="W70" i="8"/>
  <c r="V70" i="8"/>
  <c r="U70" i="8"/>
  <c r="T70" i="8"/>
  <c r="S70" i="8"/>
  <c r="R70" i="8"/>
  <c r="Q70" i="8"/>
  <c r="W69" i="8"/>
  <c r="V69" i="8"/>
  <c r="U69" i="8"/>
  <c r="T69" i="8"/>
  <c r="S69" i="8"/>
  <c r="R69" i="8"/>
  <c r="Q69" i="8"/>
  <c r="W68" i="8"/>
  <c r="V68" i="8"/>
  <c r="U68" i="8"/>
  <c r="T68" i="8"/>
  <c r="S68" i="8"/>
  <c r="R68" i="8"/>
  <c r="Q68" i="8"/>
  <c r="W67" i="8"/>
  <c r="V67" i="8"/>
  <c r="U67" i="8"/>
  <c r="T67" i="8"/>
  <c r="S67" i="8"/>
  <c r="R67" i="8"/>
  <c r="Q67" i="8"/>
  <c r="Q48" i="8" l="1"/>
  <c r="Q49" i="8"/>
  <c r="Q50" i="8"/>
  <c r="Q51" i="8"/>
  <c r="Q52" i="8"/>
  <c r="Q12" i="8"/>
  <c r="Q13" i="8"/>
  <c r="Q14" i="8"/>
  <c r="Q15" i="8"/>
  <c r="Q16" i="8"/>
  <c r="H17" i="14" l="1"/>
  <c r="H16" i="14"/>
  <c r="H15" i="14"/>
  <c r="H14" i="14"/>
  <c r="H13" i="14"/>
  <c r="H12" i="14"/>
  <c r="H17" i="5"/>
  <c r="H16" i="5"/>
  <c r="H15" i="5"/>
  <c r="C2" i="4" l="1"/>
  <c r="C33" i="4" s="1"/>
  <c r="D5" i="13"/>
  <c r="D36" i="13" s="1"/>
  <c r="D6" i="13"/>
  <c r="D37" i="13" s="1"/>
  <c r="M6" i="13"/>
  <c r="M37" i="13" s="1"/>
  <c r="M5" i="13"/>
  <c r="M36" i="13" s="1"/>
  <c r="M6" i="4"/>
  <c r="M37" i="4" s="1"/>
  <c r="M5" i="4"/>
  <c r="M36" i="4" s="1"/>
  <c r="D5" i="4"/>
  <c r="D36" i="4" s="1"/>
  <c r="W42" i="8"/>
  <c r="V42" i="8"/>
  <c r="U42" i="8"/>
  <c r="T42" i="8"/>
  <c r="S42" i="8"/>
  <c r="R42" i="8"/>
  <c r="Q42" i="8"/>
  <c r="W41" i="8"/>
  <c r="V41" i="8"/>
  <c r="U41" i="8"/>
  <c r="T41" i="8"/>
  <c r="S41" i="8"/>
  <c r="R41" i="8"/>
  <c r="Q41" i="8"/>
  <c r="W40" i="8"/>
  <c r="V40" i="8"/>
  <c r="U40" i="8"/>
  <c r="T40" i="8"/>
  <c r="S40" i="8"/>
  <c r="R40" i="8"/>
  <c r="Q40" i="8"/>
  <c r="W39" i="8"/>
  <c r="V39" i="8"/>
  <c r="U39" i="8"/>
  <c r="T39" i="8"/>
  <c r="S39" i="8"/>
  <c r="R39" i="8"/>
  <c r="Q39" i="8"/>
  <c r="W38" i="8"/>
  <c r="V38" i="8"/>
  <c r="U38" i="8"/>
  <c r="T38" i="8"/>
  <c r="S38" i="8"/>
  <c r="R38" i="8"/>
  <c r="Q38" i="8"/>
  <c r="W37" i="8"/>
  <c r="V37" i="8"/>
  <c r="U37" i="8"/>
  <c r="T37" i="8"/>
  <c r="S37" i="8"/>
  <c r="R37" i="8"/>
  <c r="Q37" i="8"/>
  <c r="W36" i="8"/>
  <c r="V36" i="8"/>
  <c r="U36" i="8"/>
  <c r="T36" i="8"/>
  <c r="S36" i="8"/>
  <c r="R36" i="8"/>
  <c r="Q36" i="8"/>
  <c r="W35" i="8"/>
  <c r="V35" i="8"/>
  <c r="U35" i="8"/>
  <c r="T35" i="8"/>
  <c r="S35" i="8"/>
  <c r="R35" i="8"/>
  <c r="Q35" i="8"/>
  <c r="W34" i="8"/>
  <c r="V34" i="8"/>
  <c r="U34" i="8"/>
  <c r="T34" i="8"/>
  <c r="S34" i="8"/>
  <c r="R34" i="8"/>
  <c r="Q34" i="8"/>
  <c r="W33" i="8"/>
  <c r="V33" i="8"/>
  <c r="U33" i="8"/>
  <c r="T33" i="8"/>
  <c r="S33" i="8"/>
  <c r="R33" i="8"/>
  <c r="Q33" i="8"/>
  <c r="W32" i="8"/>
  <c r="V32" i="8"/>
  <c r="U32" i="8"/>
  <c r="T32" i="8"/>
  <c r="S32" i="8"/>
  <c r="R32" i="8"/>
  <c r="Q32" i="8"/>
  <c r="W31" i="8"/>
  <c r="V31" i="8"/>
  <c r="U31" i="8"/>
  <c r="T31" i="8"/>
  <c r="S31" i="8"/>
  <c r="R31" i="8"/>
  <c r="Q31" i="8"/>
  <c r="R2" i="13"/>
  <c r="R1" i="13"/>
  <c r="R2" i="4"/>
  <c r="R1" i="4"/>
  <c r="B41" i="4" l="1"/>
  <c r="B44" i="4"/>
  <c r="B47" i="4"/>
  <c r="B50" i="4"/>
  <c r="B53" i="4"/>
  <c r="B56" i="4"/>
  <c r="B41" i="13"/>
  <c r="B44" i="13"/>
  <c r="B47" i="13"/>
  <c r="B50" i="13"/>
  <c r="B53" i="13"/>
  <c r="B56" i="13"/>
  <c r="C12" i="5"/>
  <c r="B42" i="4"/>
  <c r="H41" i="4"/>
  <c r="D12" i="5"/>
  <c r="B12" i="5"/>
  <c r="B43" i="4"/>
  <c r="C13" i="5"/>
  <c r="B45" i="4"/>
  <c r="D13" i="5"/>
  <c r="H44" i="4"/>
  <c r="B13" i="5"/>
  <c r="B46" i="4"/>
  <c r="B48" i="4"/>
  <c r="C14" i="5"/>
  <c r="H47" i="4"/>
  <c r="D14" i="5"/>
  <c r="B49" i="4"/>
  <c r="B14" i="5"/>
  <c r="C15" i="5"/>
  <c r="B51" i="4"/>
  <c r="D15" i="5"/>
  <c r="H50" i="4"/>
  <c r="B15" i="5"/>
  <c r="B52" i="4"/>
  <c r="C16" i="5"/>
  <c r="B54" i="4"/>
  <c r="H53" i="4"/>
  <c r="D16" i="5"/>
  <c r="B55" i="4"/>
  <c r="B16" i="5"/>
  <c r="C17" i="5"/>
  <c r="B57" i="4"/>
  <c r="D17" i="5"/>
  <c r="H56" i="4"/>
  <c r="B17" i="5"/>
  <c r="B58" i="4"/>
  <c r="C12" i="14"/>
  <c r="B42" i="13"/>
  <c r="H41" i="13"/>
  <c r="D12" i="14"/>
  <c r="B43" i="13"/>
  <c r="B12" i="14"/>
  <c r="C13" i="14"/>
  <c r="B45" i="13"/>
  <c r="D13" i="14"/>
  <c r="H44" i="13"/>
  <c r="B13" i="14"/>
  <c r="B46" i="13"/>
  <c r="B48" i="13"/>
  <c r="C14" i="14"/>
  <c r="H47" i="13"/>
  <c r="D14" i="14"/>
  <c r="B49" i="13"/>
  <c r="B14" i="14"/>
  <c r="C15" i="14"/>
  <c r="B51" i="13"/>
  <c r="D15" i="14"/>
  <c r="H50" i="13"/>
  <c r="B15" i="14"/>
  <c r="B52" i="13"/>
  <c r="C16" i="14"/>
  <c r="B54" i="13"/>
  <c r="H53" i="13"/>
  <c r="D16" i="14"/>
  <c r="B55" i="13"/>
  <c r="B16" i="14"/>
  <c r="C17" i="14"/>
  <c r="B57" i="13"/>
  <c r="D17" i="14"/>
  <c r="H56" i="13"/>
  <c r="B17" i="14"/>
  <c r="B58" i="13"/>
  <c r="F12" i="5"/>
  <c r="J42" i="4"/>
  <c r="J41" i="4"/>
  <c r="P41" i="4"/>
  <c r="G12" i="5"/>
  <c r="E12" i="5"/>
  <c r="J43" i="4"/>
  <c r="F13" i="5"/>
  <c r="J45" i="4"/>
  <c r="J44" i="4"/>
  <c r="G13" i="5"/>
  <c r="P44" i="4"/>
  <c r="E13" i="5"/>
  <c r="J46" i="4"/>
  <c r="J48" i="4"/>
  <c r="F14" i="5"/>
  <c r="J47" i="4"/>
  <c r="P47" i="4"/>
  <c r="G14" i="5"/>
  <c r="J49" i="4"/>
  <c r="E14" i="5"/>
  <c r="F15" i="5"/>
  <c r="J51" i="4"/>
  <c r="J50" i="4"/>
  <c r="G15" i="5"/>
  <c r="P50" i="4"/>
  <c r="E15" i="5"/>
  <c r="J52" i="4"/>
  <c r="J54" i="4"/>
  <c r="F16" i="5"/>
  <c r="J53" i="4"/>
  <c r="P53" i="4"/>
  <c r="G16" i="5"/>
  <c r="E16" i="5"/>
  <c r="J55" i="4"/>
  <c r="F17" i="5"/>
  <c r="J57" i="4"/>
  <c r="J56" i="4"/>
  <c r="G17" i="5"/>
  <c r="P56" i="4"/>
  <c r="E17" i="5"/>
  <c r="J58" i="4"/>
  <c r="J42" i="13"/>
  <c r="F12" i="14"/>
  <c r="J41" i="13"/>
  <c r="P41" i="13"/>
  <c r="G12" i="14"/>
  <c r="J43" i="13"/>
  <c r="E12" i="14"/>
  <c r="F13" i="14"/>
  <c r="J45" i="13"/>
  <c r="J44" i="13"/>
  <c r="G13" i="14"/>
  <c r="P44" i="13"/>
  <c r="E13" i="14"/>
  <c r="J46" i="13"/>
  <c r="F14" i="14"/>
  <c r="J48" i="13"/>
  <c r="J47" i="13"/>
  <c r="P47" i="13"/>
  <c r="G14" i="14"/>
  <c r="J49" i="13"/>
  <c r="E14" i="14"/>
  <c r="F15" i="14"/>
  <c r="J51" i="13"/>
  <c r="J50" i="13"/>
  <c r="G15" i="14"/>
  <c r="P50" i="13"/>
  <c r="E15" i="14"/>
  <c r="J52" i="13"/>
  <c r="J54" i="13"/>
  <c r="F16" i="14"/>
  <c r="J53" i="13"/>
  <c r="P53" i="13"/>
  <c r="G16" i="14"/>
  <c r="J55" i="13"/>
  <c r="E16" i="14"/>
  <c r="F17" i="14"/>
  <c r="J57" i="13"/>
  <c r="J56" i="13"/>
  <c r="G17" i="14"/>
  <c r="P56" i="13"/>
  <c r="E17" i="14"/>
  <c r="J58" i="13"/>
  <c r="H1" i="19"/>
  <c r="H1" i="17"/>
  <c r="D6" i="19" l="1"/>
  <c r="D6" i="17"/>
  <c r="D5" i="17"/>
  <c r="E2" i="8" l="1"/>
  <c r="A153" i="8"/>
  <c r="A129" i="8"/>
  <c r="M48" i="8"/>
  <c r="M8" i="8"/>
  <c r="A14" i="8"/>
  <c r="A50" i="8"/>
  <c r="J148" i="8"/>
  <c r="J21" i="22" s="1"/>
  <c r="J147" i="8"/>
  <c r="J20" i="22" s="1"/>
  <c r="J146" i="8"/>
  <c r="J19" i="22" s="1"/>
  <c r="J145" i="8"/>
  <c r="J18" i="22" s="1"/>
  <c r="J144" i="8"/>
  <c r="J17" i="22" s="1"/>
  <c r="J172" i="8"/>
  <c r="J21" i="23" s="1"/>
  <c r="J171" i="8"/>
  <c r="J20" i="23" s="1"/>
  <c r="J170" i="8"/>
  <c r="J19" i="23" s="1"/>
  <c r="J169" i="8"/>
  <c r="J18" i="23" s="1"/>
  <c r="J168" i="8"/>
  <c r="J17" i="23" s="1"/>
  <c r="H1" i="23"/>
  <c r="D6" i="23"/>
  <c r="O6" i="23"/>
  <c r="O5" i="23"/>
  <c r="D5" i="23"/>
  <c r="D6" i="22"/>
  <c r="O6" i="22"/>
  <c r="O5" i="22"/>
  <c r="D5" i="22"/>
  <c r="H1" i="22"/>
  <c r="K148" i="8"/>
  <c r="I148" i="8"/>
  <c r="H148" i="8"/>
  <c r="G148" i="8"/>
  <c r="F148" i="8"/>
  <c r="D19" i="25" s="1"/>
  <c r="E148" i="8"/>
  <c r="C19" i="25" s="1"/>
  <c r="K147" i="8"/>
  <c r="I147" i="8"/>
  <c r="H147" i="8"/>
  <c r="G147" i="8"/>
  <c r="F147" i="8"/>
  <c r="D18" i="25" s="1"/>
  <c r="E147" i="8"/>
  <c r="K146" i="8"/>
  <c r="I146" i="8"/>
  <c r="H146" i="8"/>
  <c r="G146" i="8"/>
  <c r="F146" i="8"/>
  <c r="D17" i="25" s="1"/>
  <c r="E146" i="8"/>
  <c r="C17" i="25" s="1"/>
  <c r="K145" i="8"/>
  <c r="I145" i="8"/>
  <c r="H145" i="8"/>
  <c r="G145" i="8"/>
  <c r="F145" i="8"/>
  <c r="D16" i="25" s="1"/>
  <c r="E145" i="8"/>
  <c r="K144" i="8"/>
  <c r="I144" i="8"/>
  <c r="H17" i="22" s="1"/>
  <c r="H144" i="8"/>
  <c r="G144" i="8"/>
  <c r="F144" i="8"/>
  <c r="D15" i="25" s="1"/>
  <c r="E144" i="8"/>
  <c r="K143" i="8"/>
  <c r="I143" i="8"/>
  <c r="H143" i="8"/>
  <c r="G143" i="8"/>
  <c r="F143" i="8"/>
  <c r="D14" i="25" s="1"/>
  <c r="E143" i="8"/>
  <c r="K142" i="8"/>
  <c r="I142" i="8"/>
  <c r="E13" i="25" s="1"/>
  <c r="H142" i="8"/>
  <c r="G142" i="8"/>
  <c r="F142" i="8"/>
  <c r="E142" i="8"/>
  <c r="C13" i="25" s="1"/>
  <c r="K141" i="8"/>
  <c r="B12" i="25" s="1"/>
  <c r="I141" i="8"/>
  <c r="E12" i="25" s="1"/>
  <c r="H141" i="8"/>
  <c r="G141" i="8"/>
  <c r="F141" i="8"/>
  <c r="D12" i="25" s="1"/>
  <c r="E141" i="8"/>
  <c r="K140" i="8"/>
  <c r="B11" i="25" s="1"/>
  <c r="I140" i="8"/>
  <c r="H13" i="22" s="1"/>
  <c r="H140" i="8"/>
  <c r="G140" i="8"/>
  <c r="F140" i="8"/>
  <c r="D11" i="25" s="1"/>
  <c r="E140" i="8"/>
  <c r="K139" i="8"/>
  <c r="I139" i="8"/>
  <c r="H139" i="8"/>
  <c r="G139" i="8"/>
  <c r="F139" i="8"/>
  <c r="D10" i="25" s="1"/>
  <c r="E139" i="8"/>
  <c r="C10" i="25" s="1"/>
  <c r="K138" i="8"/>
  <c r="I138" i="8"/>
  <c r="E9" i="25" s="1"/>
  <c r="H138" i="8"/>
  <c r="G138" i="8"/>
  <c r="F138" i="8"/>
  <c r="E138" i="8"/>
  <c r="C9" i="25" s="1"/>
  <c r="K137" i="8"/>
  <c r="I137" i="8"/>
  <c r="H137" i="8"/>
  <c r="G137" i="8"/>
  <c r="F137" i="8"/>
  <c r="D8" i="25" s="1"/>
  <c r="E137" i="8"/>
  <c r="K136" i="8"/>
  <c r="I136" i="8"/>
  <c r="H136" i="8"/>
  <c r="G136" i="8"/>
  <c r="F136" i="8"/>
  <c r="D7" i="25" s="1"/>
  <c r="E136" i="8"/>
  <c r="K135" i="8"/>
  <c r="I135" i="8"/>
  <c r="H135" i="8"/>
  <c r="G135" i="8"/>
  <c r="F135" i="8"/>
  <c r="D6" i="25" s="1"/>
  <c r="E135" i="8"/>
  <c r="C6" i="25" s="1"/>
  <c r="J167" i="8"/>
  <c r="J16" i="23" s="1"/>
  <c r="J166" i="8"/>
  <c r="J15" i="23" s="1"/>
  <c r="J165" i="8"/>
  <c r="J14" i="23" s="1"/>
  <c r="J164" i="8"/>
  <c r="J13" i="23" s="1"/>
  <c r="J163" i="8"/>
  <c r="J12" i="23" s="1"/>
  <c r="J162" i="8"/>
  <c r="J11" i="23" s="1"/>
  <c r="J161" i="8"/>
  <c r="J10" i="23" s="1"/>
  <c r="J160" i="8"/>
  <c r="J9" i="23" s="1"/>
  <c r="J159" i="8"/>
  <c r="J8" i="23" s="1"/>
  <c r="J143" i="8"/>
  <c r="J16" i="22" s="1"/>
  <c r="J142" i="8"/>
  <c r="J15" i="22" s="1"/>
  <c r="J141" i="8"/>
  <c r="J14" i="22" s="1"/>
  <c r="J140" i="8"/>
  <c r="J13" i="22" s="1"/>
  <c r="J139" i="8"/>
  <c r="J12" i="22" s="1"/>
  <c r="J138" i="8"/>
  <c r="J11" i="22" s="1"/>
  <c r="J137" i="8"/>
  <c r="J10" i="22" s="1"/>
  <c r="J136" i="8"/>
  <c r="J9" i="22" s="1"/>
  <c r="J135" i="8"/>
  <c r="J8" i="22" s="1"/>
  <c r="D6" i="4"/>
  <c r="D37" i="4" s="1"/>
  <c r="E7" i="12"/>
  <c r="D6" i="12"/>
  <c r="M6" i="12"/>
  <c r="M5" i="12"/>
  <c r="D5" i="12"/>
  <c r="M6" i="3"/>
  <c r="D6" i="3"/>
  <c r="E7" i="3"/>
  <c r="L12" i="26"/>
  <c r="K12" i="26"/>
  <c r="L11" i="26"/>
  <c r="K11" i="26"/>
  <c r="L10" i="26"/>
  <c r="K10" i="26"/>
  <c r="L9" i="26"/>
  <c r="K9" i="26"/>
  <c r="L8" i="26"/>
  <c r="K8" i="26"/>
  <c r="L7" i="26"/>
  <c r="K7" i="26"/>
  <c r="L6" i="26"/>
  <c r="K6" i="26"/>
  <c r="K26" i="23"/>
  <c r="H25" i="23"/>
  <c r="F25" i="23"/>
  <c r="D25" i="23"/>
  <c r="C2" i="23"/>
  <c r="K26" i="22"/>
  <c r="H25" i="22"/>
  <c r="F25" i="22"/>
  <c r="D25" i="22"/>
  <c r="C2" i="22"/>
  <c r="K172" i="8"/>
  <c r="B19" i="20" s="1"/>
  <c r="I172" i="8"/>
  <c r="E19" i="20" s="1"/>
  <c r="H172" i="8"/>
  <c r="G172" i="8"/>
  <c r="F172" i="8"/>
  <c r="E172" i="8"/>
  <c r="C19" i="20" s="1"/>
  <c r="K171" i="8"/>
  <c r="I171" i="8"/>
  <c r="E18" i="20" s="1"/>
  <c r="H171" i="8"/>
  <c r="G171" i="8"/>
  <c r="F171" i="8"/>
  <c r="D18" i="20" s="1"/>
  <c r="E171" i="8"/>
  <c r="C18" i="20" s="1"/>
  <c r="K170" i="8"/>
  <c r="L19" i="23" s="1"/>
  <c r="I170" i="8"/>
  <c r="H170" i="8"/>
  <c r="G170" i="8"/>
  <c r="F170" i="8"/>
  <c r="D17" i="20" s="1"/>
  <c r="E170" i="8"/>
  <c r="C17" i="20" s="1"/>
  <c r="K169" i="8"/>
  <c r="I169" i="8"/>
  <c r="E16" i="20" s="1"/>
  <c r="H169" i="8"/>
  <c r="G169" i="8"/>
  <c r="F169" i="8"/>
  <c r="D16" i="20" s="1"/>
  <c r="E169" i="8"/>
  <c r="C16" i="20" s="1"/>
  <c r="K168" i="8"/>
  <c r="I168" i="8"/>
  <c r="H17" i="23" s="1"/>
  <c r="H168" i="8"/>
  <c r="G168" i="8"/>
  <c r="F168" i="8"/>
  <c r="D15" i="20" s="1"/>
  <c r="E168" i="8"/>
  <c r="C15" i="20" s="1"/>
  <c r="K167" i="8"/>
  <c r="L16" i="23" s="1"/>
  <c r="I167" i="8"/>
  <c r="H167" i="8"/>
  <c r="G167" i="8"/>
  <c r="F167" i="8"/>
  <c r="D14" i="20" s="1"/>
  <c r="E167" i="8"/>
  <c r="C14" i="20" s="1"/>
  <c r="K166" i="8"/>
  <c r="L15" i="23" s="1"/>
  <c r="I166" i="8"/>
  <c r="E13" i="20" s="1"/>
  <c r="H166" i="8"/>
  <c r="G166" i="8"/>
  <c r="F166" i="8"/>
  <c r="D13" i="20" s="1"/>
  <c r="E166" i="8"/>
  <c r="C13" i="20" s="1"/>
  <c r="K165" i="8"/>
  <c r="I165" i="8"/>
  <c r="H165" i="8"/>
  <c r="G165" i="8"/>
  <c r="F165" i="8"/>
  <c r="D12" i="20" s="1"/>
  <c r="E165" i="8"/>
  <c r="C12" i="20" s="1"/>
  <c r="K164" i="8"/>
  <c r="B11" i="20" s="1"/>
  <c r="I164" i="8"/>
  <c r="E11" i="20" s="1"/>
  <c r="H164" i="8"/>
  <c r="G164" i="8"/>
  <c r="F164" i="8"/>
  <c r="D11" i="20" s="1"/>
  <c r="E164" i="8"/>
  <c r="C11" i="20" s="1"/>
  <c r="K163" i="8"/>
  <c r="L12" i="23" s="1"/>
  <c r="I163" i="8"/>
  <c r="E10" i="20" s="1"/>
  <c r="H163" i="8"/>
  <c r="G163" i="8"/>
  <c r="F163" i="8"/>
  <c r="D10" i="20" s="1"/>
  <c r="E163" i="8"/>
  <c r="C10" i="20" s="1"/>
  <c r="K162" i="8"/>
  <c r="L11" i="23" s="1"/>
  <c r="I162" i="8"/>
  <c r="E9" i="20" s="1"/>
  <c r="H162" i="8"/>
  <c r="G162" i="8"/>
  <c r="F162" i="8"/>
  <c r="D9" i="20" s="1"/>
  <c r="E162" i="8"/>
  <c r="C9" i="20" s="1"/>
  <c r="K161" i="8"/>
  <c r="B8" i="20" s="1"/>
  <c r="I161" i="8"/>
  <c r="H10" i="23" s="1"/>
  <c r="H161" i="8"/>
  <c r="G161" i="8"/>
  <c r="F161" i="8"/>
  <c r="D8" i="20" s="1"/>
  <c r="E161" i="8"/>
  <c r="C8" i="20" s="1"/>
  <c r="K160" i="8"/>
  <c r="I160" i="8"/>
  <c r="E7" i="20" s="1"/>
  <c r="H160" i="8"/>
  <c r="G160" i="8"/>
  <c r="F160" i="8"/>
  <c r="D7" i="20" s="1"/>
  <c r="E160" i="8"/>
  <c r="C7" i="20" s="1"/>
  <c r="K159" i="8"/>
  <c r="L8" i="23" s="1"/>
  <c r="I159" i="8"/>
  <c r="E6" i="20" s="1"/>
  <c r="H159" i="8"/>
  <c r="G159" i="8"/>
  <c r="F159" i="8"/>
  <c r="D6" i="20" s="1"/>
  <c r="E159" i="8"/>
  <c r="C6" i="20" s="1"/>
  <c r="L13" i="23"/>
  <c r="O6" i="19"/>
  <c r="O6" i="17"/>
  <c r="O5" i="19"/>
  <c r="C6" i="16"/>
  <c r="T66" i="8"/>
  <c r="S66" i="8"/>
  <c r="T65" i="8"/>
  <c r="S65" i="8"/>
  <c r="T64" i="8"/>
  <c r="S64" i="8"/>
  <c r="T63" i="8"/>
  <c r="S63" i="8"/>
  <c r="B10" i="9"/>
  <c r="B11" i="9"/>
  <c r="V62" i="8" s="1"/>
  <c r="T30" i="8"/>
  <c r="S30" i="8"/>
  <c r="T29" i="8"/>
  <c r="S29" i="8"/>
  <c r="T28" i="8"/>
  <c r="S28" i="8"/>
  <c r="T27" i="8"/>
  <c r="S27" i="8"/>
  <c r="T26" i="8"/>
  <c r="S26" i="8"/>
  <c r="T25" i="8"/>
  <c r="S25" i="8"/>
  <c r="T24" i="8"/>
  <c r="S24" i="8"/>
  <c r="T23" i="8"/>
  <c r="S23" i="8"/>
  <c r="T22" i="8"/>
  <c r="S22" i="8"/>
  <c r="T21" i="8"/>
  <c r="S21" i="8"/>
  <c r="T20" i="8"/>
  <c r="S20" i="8"/>
  <c r="T19" i="8"/>
  <c r="S19" i="8"/>
  <c r="T18" i="8"/>
  <c r="S18" i="8"/>
  <c r="H124" i="8"/>
  <c r="G124" i="8"/>
  <c r="H123" i="8"/>
  <c r="G123" i="8"/>
  <c r="H122" i="8"/>
  <c r="G122" i="8"/>
  <c r="H121" i="8"/>
  <c r="G121" i="8"/>
  <c r="H120" i="8"/>
  <c r="G120" i="8"/>
  <c r="H119" i="8"/>
  <c r="G119" i="8"/>
  <c r="H118" i="8"/>
  <c r="G118" i="8"/>
  <c r="H117" i="8"/>
  <c r="G117" i="8"/>
  <c r="H116" i="8"/>
  <c r="G116" i="8"/>
  <c r="H115" i="8"/>
  <c r="G115" i="8"/>
  <c r="H114" i="8"/>
  <c r="G114" i="8"/>
  <c r="H113" i="8"/>
  <c r="G113" i="8"/>
  <c r="H112" i="8"/>
  <c r="G112" i="8"/>
  <c r="H111" i="8"/>
  <c r="G111" i="8"/>
  <c r="H54" i="8"/>
  <c r="T54" i="8" s="1"/>
  <c r="G54" i="8"/>
  <c r="G86" i="8" s="1"/>
  <c r="G110" i="8" s="1"/>
  <c r="G134" i="8" s="1"/>
  <c r="G158" i="8" s="1"/>
  <c r="H100" i="8"/>
  <c r="G100" i="8"/>
  <c r="H99" i="8"/>
  <c r="G99" i="8"/>
  <c r="H98" i="8"/>
  <c r="G98" i="8"/>
  <c r="H97" i="8"/>
  <c r="G97" i="8"/>
  <c r="H96" i="8"/>
  <c r="G96" i="8"/>
  <c r="H95" i="8"/>
  <c r="G95" i="8"/>
  <c r="H94" i="8"/>
  <c r="G94" i="8"/>
  <c r="H93" i="8"/>
  <c r="G93" i="8"/>
  <c r="H92" i="8"/>
  <c r="G92" i="8"/>
  <c r="H91" i="8"/>
  <c r="G91" i="8"/>
  <c r="H90" i="8"/>
  <c r="G90" i="8"/>
  <c r="H28" i="8"/>
  <c r="G28" i="8"/>
  <c r="H27" i="8"/>
  <c r="G27" i="8"/>
  <c r="H26" i="8"/>
  <c r="G26" i="8"/>
  <c r="H25" i="8"/>
  <c r="G25" i="8"/>
  <c r="H24" i="8"/>
  <c r="G24" i="8"/>
  <c r="H23" i="8"/>
  <c r="G23" i="8"/>
  <c r="H22" i="8"/>
  <c r="G22" i="8"/>
  <c r="H21" i="8"/>
  <c r="G21" i="8"/>
  <c r="L11" i="14"/>
  <c r="K11" i="14"/>
  <c r="J11" i="14"/>
  <c r="I11" i="14"/>
  <c r="L10" i="14"/>
  <c r="K10" i="14"/>
  <c r="J10" i="14"/>
  <c r="I10" i="14"/>
  <c r="L9" i="14"/>
  <c r="K9" i="14"/>
  <c r="J9" i="14"/>
  <c r="I9" i="14"/>
  <c r="L8" i="14"/>
  <c r="K8" i="14"/>
  <c r="J8" i="14"/>
  <c r="I8" i="14"/>
  <c r="L7" i="14"/>
  <c r="K7" i="14"/>
  <c r="J7" i="14"/>
  <c r="I7" i="14"/>
  <c r="L6" i="14"/>
  <c r="K6" i="14"/>
  <c r="J6" i="14"/>
  <c r="I6" i="14"/>
  <c r="I9" i="5"/>
  <c r="J9" i="5"/>
  <c r="K9" i="5"/>
  <c r="L9" i="5"/>
  <c r="I10" i="5"/>
  <c r="J10" i="5"/>
  <c r="K10" i="5"/>
  <c r="L10" i="5"/>
  <c r="I11" i="5"/>
  <c r="J11" i="5"/>
  <c r="K11" i="5"/>
  <c r="L11" i="5"/>
  <c r="L8" i="5"/>
  <c r="K8" i="5"/>
  <c r="J8" i="5"/>
  <c r="I8" i="5"/>
  <c r="L7" i="5"/>
  <c r="K7" i="5"/>
  <c r="J7" i="5"/>
  <c r="I7" i="5"/>
  <c r="L6" i="5"/>
  <c r="K6" i="5"/>
  <c r="J6" i="5"/>
  <c r="I6" i="5"/>
  <c r="A105" i="8"/>
  <c r="A81" i="8"/>
  <c r="J124" i="8"/>
  <c r="J21" i="19" s="1"/>
  <c r="J123" i="8"/>
  <c r="J20" i="19" s="1"/>
  <c r="J122" i="8"/>
  <c r="J19" i="19" s="1"/>
  <c r="J121" i="8"/>
  <c r="J18" i="19" s="1"/>
  <c r="J120" i="8"/>
  <c r="J17" i="19" s="1"/>
  <c r="J119" i="8"/>
  <c r="J16" i="19" s="1"/>
  <c r="J118" i="8"/>
  <c r="J15" i="19" s="1"/>
  <c r="J117" i="8"/>
  <c r="J14" i="19" s="1"/>
  <c r="J116" i="8"/>
  <c r="J13" i="19" s="1"/>
  <c r="J115" i="8"/>
  <c r="J12" i="19" s="1"/>
  <c r="J114" i="8"/>
  <c r="J11" i="19" s="1"/>
  <c r="J113" i="8"/>
  <c r="J10" i="19" s="1"/>
  <c r="J112" i="8"/>
  <c r="J9" i="19" s="1"/>
  <c r="J111" i="8"/>
  <c r="J8" i="19" s="1"/>
  <c r="J100" i="8"/>
  <c r="J21" i="17" s="1"/>
  <c r="J99" i="8"/>
  <c r="J20" i="17" s="1"/>
  <c r="J19" i="17"/>
  <c r="J97" i="8"/>
  <c r="J18" i="17" s="1"/>
  <c r="J96" i="8"/>
  <c r="J17" i="17" s="1"/>
  <c r="J95" i="8"/>
  <c r="J16" i="17" s="1"/>
  <c r="J94" i="8"/>
  <c r="J15" i="17" s="1"/>
  <c r="J93" i="8"/>
  <c r="J14" i="17" s="1"/>
  <c r="J92" i="8"/>
  <c r="J13" i="17" s="1"/>
  <c r="J91" i="8"/>
  <c r="J12" i="17" s="1"/>
  <c r="J90" i="8"/>
  <c r="J11" i="17" s="1"/>
  <c r="W66" i="8"/>
  <c r="V66" i="8"/>
  <c r="U66" i="8"/>
  <c r="G11" i="14" s="1"/>
  <c r="R66" i="8"/>
  <c r="Q66" i="8"/>
  <c r="W65" i="8"/>
  <c r="B11" i="14" s="1"/>
  <c r="V65" i="8"/>
  <c r="U65" i="8"/>
  <c r="D11" i="14" s="1"/>
  <c r="R65" i="8"/>
  <c r="Q65" i="8"/>
  <c r="W64" i="8"/>
  <c r="E10" i="14" s="1"/>
  <c r="V64" i="8"/>
  <c r="U64" i="8"/>
  <c r="G10" i="14" s="1"/>
  <c r="R64" i="8"/>
  <c r="Q64" i="8"/>
  <c r="W63" i="8"/>
  <c r="V63" i="8"/>
  <c r="U63" i="8"/>
  <c r="R63" i="8"/>
  <c r="Q63" i="8"/>
  <c r="R61" i="8"/>
  <c r="W56" i="8"/>
  <c r="V56" i="8"/>
  <c r="U56" i="8"/>
  <c r="R56" i="8"/>
  <c r="Q56" i="8"/>
  <c r="V55" i="8"/>
  <c r="W30" i="8"/>
  <c r="E11" i="5" s="1"/>
  <c r="V30" i="8"/>
  <c r="U30" i="8"/>
  <c r="R30" i="8"/>
  <c r="Q30" i="8"/>
  <c r="W29" i="8"/>
  <c r="B11" i="5" s="1"/>
  <c r="V29" i="8"/>
  <c r="U29" i="8"/>
  <c r="H25" i="4" s="1"/>
  <c r="R29" i="8"/>
  <c r="Q29" i="8"/>
  <c r="W28" i="8"/>
  <c r="E10" i="5" s="1"/>
  <c r="V28" i="8"/>
  <c r="U28" i="8"/>
  <c r="P22" i="4" s="1"/>
  <c r="R28" i="8"/>
  <c r="Q28" i="8"/>
  <c r="W27" i="8"/>
  <c r="B10" i="5" s="1"/>
  <c r="V27" i="8"/>
  <c r="U27" i="8"/>
  <c r="R27" i="8"/>
  <c r="Q27" i="8"/>
  <c r="W26" i="8"/>
  <c r="J21" i="4" s="1"/>
  <c r="V26" i="8"/>
  <c r="U26" i="8"/>
  <c r="P19" i="4" s="1"/>
  <c r="R26" i="8"/>
  <c r="Q26" i="8"/>
  <c r="W25" i="8"/>
  <c r="V25" i="8"/>
  <c r="U25" i="8"/>
  <c r="H19" i="4" s="1"/>
  <c r="R25" i="8"/>
  <c r="Q25" i="8"/>
  <c r="W24" i="8"/>
  <c r="J18" i="4" s="1"/>
  <c r="V24" i="8"/>
  <c r="U24" i="8"/>
  <c r="R24" i="8"/>
  <c r="Q24" i="8"/>
  <c r="W23" i="8"/>
  <c r="V23" i="8"/>
  <c r="U23" i="8"/>
  <c r="H16" i="4" s="1"/>
  <c r="R23" i="8"/>
  <c r="Q23" i="8"/>
  <c r="W22" i="8"/>
  <c r="E7" i="5" s="1"/>
  <c r="V22" i="8"/>
  <c r="U22" i="8"/>
  <c r="G7" i="5" s="1"/>
  <c r="R22" i="8"/>
  <c r="Q22" i="8"/>
  <c r="W21" i="8"/>
  <c r="V21" i="8"/>
  <c r="U21" i="8"/>
  <c r="R21" i="8"/>
  <c r="Q21" i="8"/>
  <c r="W20" i="8"/>
  <c r="V20" i="8"/>
  <c r="U20" i="8"/>
  <c r="P10" i="4" s="1"/>
  <c r="R20" i="8"/>
  <c r="Q20" i="8"/>
  <c r="W19" i="8"/>
  <c r="V19" i="8"/>
  <c r="U19" i="8"/>
  <c r="R19" i="8"/>
  <c r="Q19" i="8"/>
  <c r="F61" i="8"/>
  <c r="K56" i="8"/>
  <c r="J10" i="12" s="1"/>
  <c r="I56" i="8"/>
  <c r="E56" i="8"/>
  <c r="K124" i="8"/>
  <c r="L21" i="19" s="1"/>
  <c r="K123" i="8"/>
  <c r="B12" i="26" s="1"/>
  <c r="K122" i="8"/>
  <c r="F11" i="26" s="1"/>
  <c r="K121" i="8"/>
  <c r="K120" i="8"/>
  <c r="L17" i="19" s="1"/>
  <c r="K119" i="8"/>
  <c r="K118" i="8"/>
  <c r="K117" i="8"/>
  <c r="K116" i="8"/>
  <c r="F8" i="26" s="1"/>
  <c r="K115" i="8"/>
  <c r="B8" i="26" s="1"/>
  <c r="K114" i="8"/>
  <c r="K113" i="8"/>
  <c r="L10" i="19" s="1"/>
  <c r="K112" i="8"/>
  <c r="L9" i="19" s="1"/>
  <c r="K111" i="8"/>
  <c r="B6" i="26" s="1"/>
  <c r="I124" i="8"/>
  <c r="I12" i="26" s="1"/>
  <c r="F124" i="8"/>
  <c r="H12" i="26" s="1"/>
  <c r="I123" i="8"/>
  <c r="E12" i="26" s="1"/>
  <c r="F123" i="8"/>
  <c r="D12" i="26" s="1"/>
  <c r="I122" i="8"/>
  <c r="F122" i="8"/>
  <c r="H11" i="26" s="1"/>
  <c r="I121" i="8"/>
  <c r="F121" i="8"/>
  <c r="D11" i="26" s="1"/>
  <c r="I120" i="8"/>
  <c r="I10" i="26" s="1"/>
  <c r="F120" i="8"/>
  <c r="H10" i="26" s="1"/>
  <c r="I119" i="8"/>
  <c r="F119" i="8"/>
  <c r="D10" i="26" s="1"/>
  <c r="I118" i="8"/>
  <c r="F118" i="8"/>
  <c r="H9" i="26" s="1"/>
  <c r="E118" i="8"/>
  <c r="G9" i="26" s="1"/>
  <c r="I117" i="8"/>
  <c r="F117" i="8"/>
  <c r="D9" i="26" s="1"/>
  <c r="I116" i="8"/>
  <c r="F116" i="8"/>
  <c r="H8" i="26" s="1"/>
  <c r="I115" i="8"/>
  <c r="F115" i="8"/>
  <c r="D8" i="26" s="1"/>
  <c r="I114" i="8"/>
  <c r="F114" i="8"/>
  <c r="H7" i="26" s="1"/>
  <c r="I113" i="8"/>
  <c r="E7" i="26" s="1"/>
  <c r="F113" i="8"/>
  <c r="D7" i="26" s="1"/>
  <c r="I112" i="8"/>
  <c r="I6" i="26" s="1"/>
  <c r="F112" i="8"/>
  <c r="E112" i="8"/>
  <c r="G6" i="26" s="1"/>
  <c r="I111" i="8"/>
  <c r="E6" i="26" s="1"/>
  <c r="F111" i="8"/>
  <c r="D6" i="26" s="1"/>
  <c r="I100" i="8"/>
  <c r="F100" i="8"/>
  <c r="H12" i="18" s="1"/>
  <c r="I99" i="8"/>
  <c r="E12" i="18" s="1"/>
  <c r="F99" i="8"/>
  <c r="D12" i="18" s="1"/>
  <c r="I98" i="8"/>
  <c r="H19" i="17" s="1"/>
  <c r="F98" i="8"/>
  <c r="H11" i="18" s="1"/>
  <c r="I97" i="8"/>
  <c r="E11" i="18" s="1"/>
  <c r="F97" i="8"/>
  <c r="D11" i="18" s="1"/>
  <c r="I96" i="8"/>
  <c r="H17" i="17" s="1"/>
  <c r="F96" i="8"/>
  <c r="H10" i="18" s="1"/>
  <c r="I95" i="8"/>
  <c r="E10" i="18" s="1"/>
  <c r="F95" i="8"/>
  <c r="D10" i="18" s="1"/>
  <c r="I94" i="8"/>
  <c r="I9" i="18" s="1"/>
  <c r="F94" i="8"/>
  <c r="H9" i="18" s="1"/>
  <c r="I93" i="8"/>
  <c r="H14" i="17" s="1"/>
  <c r="F93" i="8"/>
  <c r="D9" i="18" s="1"/>
  <c r="I92" i="8"/>
  <c r="I8" i="18" s="1"/>
  <c r="F92" i="8"/>
  <c r="H8" i="18" s="1"/>
  <c r="I91" i="8"/>
  <c r="F91" i="8"/>
  <c r="D8" i="18" s="1"/>
  <c r="I90" i="8"/>
  <c r="H11" i="17" s="1"/>
  <c r="F90" i="8"/>
  <c r="E124" i="8"/>
  <c r="E123" i="8"/>
  <c r="C12" i="26" s="1"/>
  <c r="E122" i="8"/>
  <c r="G11" i="26" s="1"/>
  <c r="E121" i="8"/>
  <c r="E120" i="8"/>
  <c r="G10" i="26" s="1"/>
  <c r="E119" i="8"/>
  <c r="E117" i="8"/>
  <c r="C9" i="26" s="1"/>
  <c r="E116" i="8"/>
  <c r="G8" i="26" s="1"/>
  <c r="E115" i="8"/>
  <c r="C8" i="26" s="1"/>
  <c r="E114" i="8"/>
  <c r="E113" i="8"/>
  <c r="C7" i="26" s="1"/>
  <c r="E111" i="8"/>
  <c r="C6" i="26" s="1"/>
  <c r="E100" i="8"/>
  <c r="G12" i="18" s="1"/>
  <c r="E99" i="8"/>
  <c r="E98" i="8"/>
  <c r="G11" i="18" s="1"/>
  <c r="E97" i="8"/>
  <c r="E96" i="8"/>
  <c r="G10" i="18" s="1"/>
  <c r="E95" i="8"/>
  <c r="E94" i="8"/>
  <c r="E93" i="8"/>
  <c r="E92" i="8"/>
  <c r="G8" i="18" s="1"/>
  <c r="E91" i="8"/>
  <c r="C8" i="18" s="1"/>
  <c r="E90" i="8"/>
  <c r="G7" i="18" s="1"/>
  <c r="K100" i="8"/>
  <c r="F12" i="18" s="1"/>
  <c r="K99" i="8"/>
  <c r="K98" i="8"/>
  <c r="L19" i="17" s="1"/>
  <c r="K97" i="8"/>
  <c r="B11" i="18" s="1"/>
  <c r="K96" i="8"/>
  <c r="L17" i="17" s="1"/>
  <c r="K95" i="8"/>
  <c r="B10" i="18" s="1"/>
  <c r="K94" i="8"/>
  <c r="K93" i="8"/>
  <c r="L14" i="17" s="1"/>
  <c r="K92" i="8"/>
  <c r="K91" i="8"/>
  <c r="B8" i="18" s="1"/>
  <c r="K90" i="8"/>
  <c r="F7" i="18" s="1"/>
  <c r="K28" i="8"/>
  <c r="J18" i="3" s="1"/>
  <c r="J28" i="8"/>
  <c r="AG6" i="7" s="1"/>
  <c r="I28" i="8"/>
  <c r="F28" i="8"/>
  <c r="E28" i="8"/>
  <c r="K27" i="8"/>
  <c r="J17" i="3" s="1"/>
  <c r="J27" i="8"/>
  <c r="AD6" i="7" s="1"/>
  <c r="I27" i="8"/>
  <c r="H17" i="3" s="1"/>
  <c r="F27" i="8"/>
  <c r="E27" i="8"/>
  <c r="K26" i="8"/>
  <c r="J16" i="3" s="1"/>
  <c r="J26" i="8"/>
  <c r="I26" i="8"/>
  <c r="H16" i="3" s="1"/>
  <c r="F26" i="8"/>
  <c r="E26" i="8"/>
  <c r="K25" i="8"/>
  <c r="J15" i="3" s="1"/>
  <c r="J25" i="8"/>
  <c r="O15" i="3" s="1"/>
  <c r="I25" i="8"/>
  <c r="H15" i="3" s="1"/>
  <c r="F25" i="8"/>
  <c r="E25" i="8"/>
  <c r="K24" i="8"/>
  <c r="J14" i="3" s="1"/>
  <c r="J24" i="8"/>
  <c r="O14" i="3" s="1"/>
  <c r="I24" i="8"/>
  <c r="H14" i="3" s="1"/>
  <c r="F24" i="8"/>
  <c r="E24" i="8"/>
  <c r="K23" i="8"/>
  <c r="J13" i="3" s="1"/>
  <c r="J23" i="8"/>
  <c r="O13" i="3" s="1"/>
  <c r="I23" i="8"/>
  <c r="H13" i="3" s="1"/>
  <c r="F23" i="8"/>
  <c r="E23" i="8"/>
  <c r="K22" i="8"/>
  <c r="J12" i="3" s="1"/>
  <c r="J22" i="8"/>
  <c r="O6" i="7" s="1"/>
  <c r="I22" i="8"/>
  <c r="H12" i="3" s="1"/>
  <c r="F22" i="8"/>
  <c r="E22" i="8"/>
  <c r="K21" i="8"/>
  <c r="J11" i="3" s="1"/>
  <c r="J21" i="8"/>
  <c r="L6" i="7" s="1"/>
  <c r="I21" i="8"/>
  <c r="F21" i="8"/>
  <c r="E21" i="8"/>
  <c r="B56" i="9"/>
  <c r="B44" i="9"/>
  <c r="B20" i="9"/>
  <c r="B38" i="9"/>
  <c r="B35" i="9"/>
  <c r="B36" i="9"/>
  <c r="B32" i="9"/>
  <c r="B37" i="9"/>
  <c r="B21" i="9"/>
  <c r="B34" i="9"/>
  <c r="B33" i="9"/>
  <c r="B57" i="9"/>
  <c r="B58" i="9"/>
  <c r="B50" i="9"/>
  <c r="B53" i="9"/>
  <c r="B54" i="9"/>
  <c r="B55" i="9"/>
  <c r="B51" i="9"/>
  <c r="B52" i="9"/>
  <c r="B47" i="9"/>
  <c r="B48" i="9"/>
  <c r="B49" i="9"/>
  <c r="B14" i="9"/>
  <c r="B17" i="9"/>
  <c r="B18" i="9"/>
  <c r="B19" i="9"/>
  <c r="B12" i="9"/>
  <c r="B13" i="9"/>
  <c r="B15" i="9"/>
  <c r="B16" i="9"/>
  <c r="B26" i="9"/>
  <c r="B23" i="9"/>
  <c r="B22" i="9"/>
  <c r="B46" i="9"/>
  <c r="B39" i="9"/>
  <c r="B40" i="9"/>
  <c r="D5" i="19"/>
  <c r="C2" i="19"/>
  <c r="B27" i="9"/>
  <c r="B24" i="9"/>
  <c r="D25" i="19"/>
  <c r="F25" i="19"/>
  <c r="H25" i="19"/>
  <c r="K26" i="19"/>
  <c r="K7" i="18"/>
  <c r="L7" i="18"/>
  <c r="K8" i="18"/>
  <c r="L8" i="18"/>
  <c r="K9" i="18"/>
  <c r="L9" i="18"/>
  <c r="K10" i="18"/>
  <c r="L10" i="18"/>
  <c r="K11" i="18"/>
  <c r="L11" i="18"/>
  <c r="K12" i="18"/>
  <c r="L12" i="18"/>
  <c r="O5" i="17"/>
  <c r="L6" i="18"/>
  <c r="K6" i="18"/>
  <c r="C2" i="17"/>
  <c r="D25" i="17"/>
  <c r="F25" i="17"/>
  <c r="H25" i="17"/>
  <c r="K26" i="17"/>
  <c r="B75" i="9"/>
  <c r="B76" i="9"/>
  <c r="B77" i="9"/>
  <c r="B78" i="9"/>
  <c r="B79" i="9"/>
  <c r="B80" i="9"/>
  <c r="B81" i="9"/>
  <c r="B82" i="9"/>
  <c r="B83" i="9"/>
  <c r="B84" i="9"/>
  <c r="B85" i="9"/>
  <c r="B86" i="9"/>
  <c r="B87" i="9"/>
  <c r="B88" i="9"/>
  <c r="B89" i="9"/>
  <c r="B74" i="9"/>
  <c r="B73" i="9"/>
  <c r="B72" i="9"/>
  <c r="B71" i="9"/>
  <c r="B70" i="9"/>
  <c r="B69" i="9"/>
  <c r="B68" i="9"/>
  <c r="B67" i="9"/>
  <c r="B66" i="9"/>
  <c r="B65" i="9"/>
  <c r="B64" i="9"/>
  <c r="B63" i="9"/>
  <c r="B62" i="9"/>
  <c r="B61" i="9"/>
  <c r="B60" i="9"/>
  <c r="B59" i="9"/>
  <c r="B31" i="9"/>
  <c r="B30" i="9"/>
  <c r="B29" i="9"/>
  <c r="B28" i="9"/>
  <c r="B25" i="9"/>
  <c r="B45" i="9"/>
  <c r="B43" i="9"/>
  <c r="B42" i="9"/>
  <c r="B41" i="9"/>
  <c r="H11" i="14"/>
  <c r="H10" i="14"/>
  <c r="H11" i="5"/>
  <c r="H10" i="5"/>
  <c r="H9" i="5"/>
  <c r="H8" i="5"/>
  <c r="H7" i="5"/>
  <c r="C2" i="12"/>
  <c r="C2" i="13"/>
  <c r="C33" i="13" s="1"/>
  <c r="G30" i="13"/>
  <c r="G61" i="13" s="1"/>
  <c r="I30" i="13"/>
  <c r="I61" i="13" s="1"/>
  <c r="K30" i="13"/>
  <c r="K61" i="13" s="1"/>
  <c r="K31" i="13"/>
  <c r="K62" i="13" s="1"/>
  <c r="K31" i="4"/>
  <c r="K62" i="4" s="1"/>
  <c r="K30" i="4"/>
  <c r="K61" i="4" s="1"/>
  <c r="I30" i="4"/>
  <c r="I61" i="4" s="1"/>
  <c r="G30" i="4"/>
  <c r="G61" i="4" s="1"/>
  <c r="C6" i="7"/>
  <c r="C2" i="3"/>
  <c r="G21" i="12"/>
  <c r="I21" i="12"/>
  <c r="K21" i="12"/>
  <c r="K22" i="12"/>
  <c r="K21" i="3"/>
  <c r="I21" i="3"/>
  <c r="G21" i="3"/>
  <c r="K22" i="3"/>
  <c r="M5" i="3"/>
  <c r="D5" i="3"/>
  <c r="H6" i="5"/>
  <c r="H8" i="14" l="1"/>
  <c r="Q11" i="8"/>
  <c r="Q10" i="8"/>
  <c r="H14" i="5"/>
  <c r="H13" i="5"/>
  <c r="H12" i="5"/>
  <c r="H6" i="14"/>
  <c r="J59" i="8"/>
  <c r="O13" i="12" s="1"/>
  <c r="K62" i="8"/>
  <c r="J16" i="12" s="1"/>
  <c r="V59" i="8"/>
  <c r="W62" i="8"/>
  <c r="E9" i="14" s="1"/>
  <c r="F58" i="8"/>
  <c r="E59" i="8"/>
  <c r="K59" i="8"/>
  <c r="J13" i="12" s="1"/>
  <c r="J60" i="8"/>
  <c r="U6" i="16" s="1"/>
  <c r="I61" i="8"/>
  <c r="W6" i="16" s="1"/>
  <c r="F62" i="8"/>
  <c r="E63" i="8"/>
  <c r="K63" i="8"/>
  <c r="J17" i="12" s="1"/>
  <c r="J64" i="8"/>
  <c r="O18" i="12" s="1"/>
  <c r="W55" i="8"/>
  <c r="B6" i="14" s="1"/>
  <c r="U57" i="8"/>
  <c r="D7" i="14" s="1"/>
  <c r="R58" i="8"/>
  <c r="Q59" i="8"/>
  <c r="W59" i="8"/>
  <c r="B8" i="14" s="1"/>
  <c r="V60" i="8"/>
  <c r="U61" i="8"/>
  <c r="H19" i="13" s="1"/>
  <c r="R62" i="8"/>
  <c r="Q55" i="8"/>
  <c r="R55" i="8"/>
  <c r="H7" i="14"/>
  <c r="K58" i="8"/>
  <c r="J12" i="12" s="1"/>
  <c r="J63" i="8"/>
  <c r="O17" i="12" s="1"/>
  <c r="R57" i="8"/>
  <c r="Q58" i="8"/>
  <c r="J14" i="13" s="1"/>
  <c r="U60" i="8"/>
  <c r="P16" i="13" s="1"/>
  <c r="Q62" i="8"/>
  <c r="H9" i="14"/>
  <c r="I58" i="8"/>
  <c r="N6" i="16" s="1"/>
  <c r="F59" i="8"/>
  <c r="E60" i="8"/>
  <c r="K60" i="8"/>
  <c r="J14" i="12" s="1"/>
  <c r="J61" i="8"/>
  <c r="O15" i="12" s="1"/>
  <c r="I62" i="8"/>
  <c r="H16" i="12" s="1"/>
  <c r="F63" i="8"/>
  <c r="E64" i="8"/>
  <c r="K64" i="8"/>
  <c r="J18" i="12" s="1"/>
  <c r="V57" i="8"/>
  <c r="U58" i="8"/>
  <c r="P13" i="13" s="1"/>
  <c r="R59" i="8"/>
  <c r="Q60" i="8"/>
  <c r="W60" i="8"/>
  <c r="E8" i="14" s="1"/>
  <c r="V61" i="8"/>
  <c r="U62" i="8"/>
  <c r="P19" i="13" s="1"/>
  <c r="E58" i="8"/>
  <c r="I60" i="8"/>
  <c r="H14" i="12" s="1"/>
  <c r="E62" i="8"/>
  <c r="Y6" i="16" s="1"/>
  <c r="I64" i="8"/>
  <c r="AF6" i="16" s="1"/>
  <c r="W58" i="8"/>
  <c r="E7" i="14" s="1"/>
  <c r="B14" i="17"/>
  <c r="B18" i="17"/>
  <c r="J58" i="8"/>
  <c r="O6" i="16" s="1"/>
  <c r="I59" i="8"/>
  <c r="H13" i="12" s="1"/>
  <c r="F60" i="8"/>
  <c r="E61" i="8"/>
  <c r="V6" i="16" s="1"/>
  <c r="K61" i="8"/>
  <c r="J15" i="12" s="1"/>
  <c r="J62" i="8"/>
  <c r="AA6" i="16" s="1"/>
  <c r="I63" i="8"/>
  <c r="H17" i="12" s="1"/>
  <c r="F64" i="8"/>
  <c r="U55" i="8"/>
  <c r="H10" i="13" s="1"/>
  <c r="Q57" i="8"/>
  <c r="W57" i="8"/>
  <c r="B15" i="13" s="1"/>
  <c r="V58" i="8"/>
  <c r="U59" i="8"/>
  <c r="H16" i="13" s="1"/>
  <c r="R60" i="8"/>
  <c r="Q61" i="8"/>
  <c r="B20" i="13" s="1"/>
  <c r="W61" i="8"/>
  <c r="B9" i="14" s="1"/>
  <c r="Q47" i="8"/>
  <c r="Q46" i="8"/>
  <c r="I57" i="8"/>
  <c r="H11" i="12" s="1"/>
  <c r="K57" i="8"/>
  <c r="J11" i="12" s="1"/>
  <c r="E57" i="8"/>
  <c r="F57" i="8"/>
  <c r="J57" i="8"/>
  <c r="L6" i="16" s="1"/>
  <c r="F55" i="8"/>
  <c r="J55" i="8"/>
  <c r="F6" i="16" s="1"/>
  <c r="E55" i="8"/>
  <c r="I55" i="8"/>
  <c r="E6" i="16" s="1"/>
  <c r="K55" i="8"/>
  <c r="J9" i="12" s="1"/>
  <c r="F56" i="8"/>
  <c r="B10" i="12" s="1"/>
  <c r="J56" i="8"/>
  <c r="I6" i="16" s="1"/>
  <c r="B24" i="13"/>
  <c r="B10" i="14"/>
  <c r="K1" i="13"/>
  <c r="K32" i="13" s="1"/>
  <c r="K1" i="4"/>
  <c r="K32" i="4" s="1"/>
  <c r="D4" i="4"/>
  <c r="D35" i="4" s="1"/>
  <c r="D4" i="13"/>
  <c r="D35" i="13" s="1"/>
  <c r="K1" i="3"/>
  <c r="S54" i="8"/>
  <c r="H15" i="17"/>
  <c r="H20" i="17"/>
  <c r="K19" i="8"/>
  <c r="J9" i="3" s="1"/>
  <c r="H16" i="17"/>
  <c r="H13" i="17"/>
  <c r="J87" i="8"/>
  <c r="J8" i="17" s="1"/>
  <c r="H89" i="8"/>
  <c r="L21" i="17"/>
  <c r="E88" i="8"/>
  <c r="G6" i="18" s="1"/>
  <c r="I88" i="8"/>
  <c r="H9" i="17" s="1"/>
  <c r="K89" i="8"/>
  <c r="B7" i="18" s="1"/>
  <c r="E89" i="8"/>
  <c r="C7" i="18" s="1"/>
  <c r="F89" i="8"/>
  <c r="D7" i="18" s="1"/>
  <c r="J88" i="8"/>
  <c r="J9" i="17" s="1"/>
  <c r="H88" i="8"/>
  <c r="B27" i="13"/>
  <c r="I19" i="8"/>
  <c r="H9" i="3" s="1"/>
  <c r="F87" i="8"/>
  <c r="D6" i="18" s="1"/>
  <c r="F88" i="8"/>
  <c r="H6" i="18" s="1"/>
  <c r="K88" i="8"/>
  <c r="L9" i="17" s="1"/>
  <c r="I89" i="8"/>
  <c r="E7" i="18" s="1"/>
  <c r="J89" i="8"/>
  <c r="J10" i="17" s="1"/>
  <c r="G88" i="8"/>
  <c r="E9" i="17" s="1"/>
  <c r="G89" i="8"/>
  <c r="H20" i="8"/>
  <c r="L11" i="17"/>
  <c r="I10" i="18"/>
  <c r="I7" i="18"/>
  <c r="T6" i="7"/>
  <c r="H86" i="8"/>
  <c r="H110" i="8" s="1"/>
  <c r="H134" i="8" s="1"/>
  <c r="H158" i="8" s="1"/>
  <c r="F19" i="8"/>
  <c r="J19" i="8"/>
  <c r="F6" i="7" s="1"/>
  <c r="E87" i="8"/>
  <c r="C6" i="18" s="1"/>
  <c r="I87" i="8"/>
  <c r="H8" i="17" s="1"/>
  <c r="K87" i="8"/>
  <c r="L8" i="17" s="1"/>
  <c r="E13" i="19"/>
  <c r="E17" i="19"/>
  <c r="H87" i="8"/>
  <c r="H19" i="8"/>
  <c r="G87" i="8"/>
  <c r="G19" i="8"/>
  <c r="J20" i="8"/>
  <c r="I6" i="7" s="1"/>
  <c r="F20" i="8"/>
  <c r="H10" i="4"/>
  <c r="D6" i="5"/>
  <c r="B9" i="5"/>
  <c r="B21" i="4"/>
  <c r="K1" i="12"/>
  <c r="G20" i="8"/>
  <c r="K20" i="8"/>
  <c r="J10" i="3" s="1"/>
  <c r="I20" i="8"/>
  <c r="H10" i="3" s="1"/>
  <c r="E20" i="8"/>
  <c r="J13" i="20"/>
  <c r="J137" i="25"/>
  <c r="J133" i="25"/>
  <c r="J129" i="25"/>
  <c r="J125" i="25"/>
  <c r="J121" i="25"/>
  <c r="J117" i="25"/>
  <c r="J113" i="25"/>
  <c r="J109" i="25"/>
  <c r="J105" i="25"/>
  <c r="J101" i="25"/>
  <c r="J97" i="25"/>
  <c r="J93" i="25"/>
  <c r="J89" i="25"/>
  <c r="J85" i="25"/>
  <c r="J81" i="25"/>
  <c r="J77" i="25"/>
  <c r="J73" i="25"/>
  <c r="J69" i="25"/>
  <c r="J65" i="25"/>
  <c r="J61" i="25"/>
  <c r="J57" i="25"/>
  <c r="J53" i="25"/>
  <c r="J49" i="25"/>
  <c r="J45" i="25"/>
  <c r="J41" i="25"/>
  <c r="J37" i="25"/>
  <c r="J33" i="25"/>
  <c r="J29" i="25"/>
  <c r="J25" i="25"/>
  <c r="J21" i="25"/>
  <c r="J138" i="25"/>
  <c r="J126" i="25"/>
  <c r="J114" i="25"/>
  <c r="J102" i="25"/>
  <c r="J86" i="25"/>
  <c r="J70" i="25"/>
  <c r="J58" i="25"/>
  <c r="J46" i="25"/>
  <c r="J34" i="25"/>
  <c r="J139" i="25"/>
  <c r="J135" i="25"/>
  <c r="J131" i="25"/>
  <c r="J127" i="25"/>
  <c r="J123" i="25"/>
  <c r="J119" i="25"/>
  <c r="J115" i="25"/>
  <c r="J111" i="25"/>
  <c r="J107" i="25"/>
  <c r="J103" i="25"/>
  <c r="J99" i="25"/>
  <c r="J95" i="25"/>
  <c r="J91" i="25"/>
  <c r="J87" i="25"/>
  <c r="J83" i="25"/>
  <c r="J79" i="25"/>
  <c r="J75" i="25"/>
  <c r="J71" i="25"/>
  <c r="J67" i="25"/>
  <c r="J63" i="25"/>
  <c r="J59" i="25"/>
  <c r="J55" i="25"/>
  <c r="J51" i="25"/>
  <c r="J47" i="25"/>
  <c r="J43" i="25"/>
  <c r="J39" i="25"/>
  <c r="J35" i="25"/>
  <c r="J31" i="25"/>
  <c r="J27" i="25"/>
  <c r="J23" i="25"/>
  <c r="J130" i="25"/>
  <c r="J118" i="25"/>
  <c r="J106" i="25"/>
  <c r="J94" i="25"/>
  <c r="J82" i="25"/>
  <c r="J74" i="25"/>
  <c r="J62" i="25"/>
  <c r="J42" i="25"/>
  <c r="J30" i="25"/>
  <c r="J22" i="25"/>
  <c r="J140" i="25"/>
  <c r="J136" i="25"/>
  <c r="J132" i="25"/>
  <c r="J128" i="25"/>
  <c r="J124" i="25"/>
  <c r="J120" i="25"/>
  <c r="J116" i="25"/>
  <c r="J112" i="25"/>
  <c r="J108" i="25"/>
  <c r="J104" i="25"/>
  <c r="J100" i="25"/>
  <c r="J96" i="25"/>
  <c r="J92" i="25"/>
  <c r="J88" i="25"/>
  <c r="J84" i="25"/>
  <c r="J80" i="25"/>
  <c r="J76" i="25"/>
  <c r="J72" i="25"/>
  <c r="J68" i="25"/>
  <c r="J64" i="25"/>
  <c r="J60" i="25"/>
  <c r="J56" i="25"/>
  <c r="J52" i="25"/>
  <c r="J48" i="25"/>
  <c r="J44" i="25"/>
  <c r="J40" i="25"/>
  <c r="J36" i="25"/>
  <c r="J32" i="25"/>
  <c r="J28" i="25"/>
  <c r="J24" i="25"/>
  <c r="J20" i="25"/>
  <c r="J134" i="25"/>
  <c r="J122" i="25"/>
  <c r="J110" i="25"/>
  <c r="J98" i="25"/>
  <c r="J90" i="25"/>
  <c r="J78" i="25"/>
  <c r="J66" i="25"/>
  <c r="J54" i="25"/>
  <c r="J50" i="25"/>
  <c r="J38" i="25"/>
  <c r="J26" i="25"/>
  <c r="B24" i="4"/>
  <c r="E13" i="17"/>
  <c r="B16" i="17"/>
  <c r="E20" i="19"/>
  <c r="B9" i="18"/>
  <c r="E21" i="17"/>
  <c r="C11" i="18"/>
  <c r="L10" i="23"/>
  <c r="M6" i="7"/>
  <c r="C7" i="5"/>
  <c r="C22" i="12"/>
  <c r="J11" i="25"/>
  <c r="D4" i="22"/>
  <c r="B6" i="16"/>
  <c r="J8" i="25"/>
  <c r="C22" i="3"/>
  <c r="J16" i="20"/>
  <c r="J12" i="20"/>
  <c r="J9" i="25"/>
  <c r="J10" i="20"/>
  <c r="B22" i="13"/>
  <c r="L16" i="17"/>
  <c r="J6" i="25"/>
  <c r="C31" i="4"/>
  <c r="C62" i="4" s="1"/>
  <c r="J18" i="25"/>
  <c r="J19" i="25"/>
  <c r="L20" i="19"/>
  <c r="L12" i="19"/>
  <c r="Q6" i="7"/>
  <c r="D9" i="5"/>
  <c r="D8" i="5"/>
  <c r="H9" i="19"/>
  <c r="H25" i="13"/>
  <c r="O12" i="3"/>
  <c r="W6" i="7"/>
  <c r="B19" i="17"/>
  <c r="B19" i="19"/>
  <c r="B27" i="4"/>
  <c r="AC6" i="7"/>
  <c r="D11" i="5"/>
  <c r="L8" i="19"/>
  <c r="B17" i="17"/>
  <c r="B7" i="26"/>
  <c r="B12" i="3"/>
  <c r="B16" i="3"/>
  <c r="B17" i="3"/>
  <c r="B15" i="17"/>
  <c r="F11" i="5"/>
  <c r="J11" i="13"/>
  <c r="C10" i="14"/>
  <c r="E14" i="17"/>
  <c r="E18" i="17"/>
  <c r="E9" i="19"/>
  <c r="J10" i="4"/>
  <c r="J16" i="4"/>
  <c r="J19" i="4"/>
  <c r="B25" i="13"/>
  <c r="Z6" i="7"/>
  <c r="F10" i="18"/>
  <c r="B17" i="20"/>
  <c r="L21" i="23"/>
  <c r="L14" i="22"/>
  <c r="B8" i="22"/>
  <c r="E9" i="22"/>
  <c r="B10" i="22"/>
  <c r="E10" i="22"/>
  <c r="E13" i="22"/>
  <c r="B14" i="22"/>
  <c r="E14" i="22"/>
  <c r="E17" i="22"/>
  <c r="B18" i="22"/>
  <c r="E18" i="22"/>
  <c r="B17" i="19"/>
  <c r="O17" i="3"/>
  <c r="P25" i="13"/>
  <c r="H18" i="17"/>
  <c r="N6" i="7"/>
  <c r="E9" i="5"/>
  <c r="E9" i="18"/>
  <c r="F11" i="18"/>
  <c r="B10" i="19"/>
  <c r="G9" i="18"/>
  <c r="G10" i="5"/>
  <c r="X6" i="7"/>
  <c r="J26" i="4"/>
  <c r="E15" i="19"/>
  <c r="J25" i="4"/>
  <c r="H20" i="23"/>
  <c r="B21" i="17"/>
  <c r="H10" i="19"/>
  <c r="AF6" i="7"/>
  <c r="H18" i="3"/>
  <c r="F8" i="18"/>
  <c r="L13" i="17"/>
  <c r="L15" i="17"/>
  <c r="F9" i="18"/>
  <c r="B21" i="19"/>
  <c r="G12" i="26"/>
  <c r="E16" i="25"/>
  <c r="H18" i="22"/>
  <c r="I7" i="26"/>
  <c r="H11" i="19"/>
  <c r="E8" i="26"/>
  <c r="H12" i="19"/>
  <c r="B10" i="26"/>
  <c r="L16" i="19"/>
  <c r="AC6" i="16"/>
  <c r="B15" i="4"/>
  <c r="B7" i="5"/>
  <c r="D10" i="14"/>
  <c r="H22" i="13"/>
  <c r="B7" i="20"/>
  <c r="L9" i="23"/>
  <c r="B12" i="20"/>
  <c r="L14" i="23"/>
  <c r="B15" i="20"/>
  <c r="L17" i="23"/>
  <c r="L20" i="23"/>
  <c r="B18" i="20"/>
  <c r="Y6" i="7"/>
  <c r="AB6" i="7"/>
  <c r="AE6" i="7"/>
  <c r="B16" i="19"/>
  <c r="B11" i="4"/>
  <c r="J11" i="4"/>
  <c r="B14" i="4"/>
  <c r="F7" i="5"/>
  <c r="J17" i="4"/>
  <c r="C9" i="5"/>
  <c r="J20" i="4"/>
  <c r="C10" i="5"/>
  <c r="F10" i="5"/>
  <c r="C11" i="5"/>
  <c r="B23" i="13"/>
  <c r="B26" i="13"/>
  <c r="J26" i="13"/>
  <c r="E11" i="17"/>
  <c r="E12" i="17"/>
  <c r="E15" i="17"/>
  <c r="E16" i="17"/>
  <c r="E17" i="17"/>
  <c r="E20" i="17"/>
  <c r="E11" i="19"/>
  <c r="E12" i="19"/>
  <c r="E14" i="19"/>
  <c r="E16" i="19"/>
  <c r="E18" i="19"/>
  <c r="E19" i="19"/>
  <c r="E21" i="19"/>
  <c r="B10" i="4"/>
  <c r="B13" i="4"/>
  <c r="B19" i="4"/>
  <c r="B22" i="4"/>
  <c r="J22" i="4"/>
  <c r="E20" i="23"/>
  <c r="B15" i="19"/>
  <c r="J14" i="4"/>
  <c r="J24" i="13"/>
  <c r="J24" i="4"/>
  <c r="O11" i="3"/>
  <c r="J27" i="4"/>
  <c r="C10" i="18"/>
  <c r="C9" i="14"/>
  <c r="F9" i="5"/>
  <c r="H21" i="19"/>
  <c r="L12" i="17"/>
  <c r="E8" i="5"/>
  <c r="J15" i="4"/>
  <c r="B18" i="3"/>
  <c r="C11" i="14"/>
  <c r="F8" i="5"/>
  <c r="I11" i="18"/>
  <c r="F6" i="26"/>
  <c r="B13" i="17"/>
  <c r="C10" i="26"/>
  <c r="R6" i="7"/>
  <c r="P6" i="7"/>
  <c r="B14" i="3"/>
  <c r="U6" i="7"/>
  <c r="V6" i="7"/>
  <c r="J23" i="4"/>
  <c r="F8" i="14"/>
  <c r="H21" i="23"/>
  <c r="B20" i="23"/>
  <c r="C12" i="25"/>
  <c r="H7" i="18"/>
  <c r="B11" i="17"/>
  <c r="I12" i="18"/>
  <c r="H21" i="17"/>
  <c r="I9" i="26"/>
  <c r="H15" i="19"/>
  <c r="E10" i="26"/>
  <c r="H16" i="19"/>
  <c r="E11" i="26"/>
  <c r="H18" i="19"/>
  <c r="I11" i="26"/>
  <c r="H19" i="19"/>
  <c r="F7" i="26"/>
  <c r="L11" i="19"/>
  <c r="G11" i="5"/>
  <c r="P25" i="4"/>
  <c r="P10" i="13"/>
  <c r="G6" i="14"/>
  <c r="J23" i="13"/>
  <c r="F10" i="14"/>
  <c r="E17" i="20"/>
  <c r="H19" i="23"/>
  <c r="E8" i="25"/>
  <c r="H10" i="22"/>
  <c r="C14" i="25"/>
  <c r="B16" i="22"/>
  <c r="B11" i="3"/>
  <c r="J6" i="7"/>
  <c r="B12" i="18"/>
  <c r="L20" i="17"/>
  <c r="F9" i="26"/>
  <c r="L15" i="19"/>
  <c r="B8" i="19"/>
  <c r="B12" i="17"/>
  <c r="B14" i="19"/>
  <c r="C9" i="18"/>
  <c r="B23" i="4"/>
  <c r="G6" i="5"/>
  <c r="H8" i="19"/>
  <c r="B12" i="19"/>
  <c r="P22" i="13"/>
  <c r="B13" i="3"/>
  <c r="P13" i="4"/>
  <c r="L19" i="19"/>
  <c r="F11" i="14"/>
  <c r="H20" i="19"/>
  <c r="H17" i="19"/>
  <c r="B13" i="19"/>
  <c r="L13" i="19"/>
  <c r="L18" i="17"/>
  <c r="B20" i="19"/>
  <c r="B15" i="3"/>
  <c r="F10" i="26"/>
  <c r="G9" i="5"/>
  <c r="F12" i="26"/>
  <c r="D10" i="5"/>
  <c r="H22" i="4"/>
  <c r="F6" i="14"/>
  <c r="J17" i="13"/>
  <c r="E8" i="19"/>
  <c r="E10" i="19"/>
  <c r="J13" i="4"/>
  <c r="B16" i="4"/>
  <c r="B25" i="4"/>
  <c r="E19" i="23"/>
  <c r="AA6" i="7"/>
  <c r="O16" i="3"/>
  <c r="C12" i="18"/>
  <c r="B20" i="17"/>
  <c r="G7" i="26"/>
  <c r="B11" i="19"/>
  <c r="H6" i="26"/>
  <c r="B9" i="19"/>
  <c r="E12" i="20"/>
  <c r="H14" i="23"/>
  <c r="E14" i="20"/>
  <c r="H16" i="23"/>
  <c r="H9" i="22"/>
  <c r="E7" i="25"/>
  <c r="H20" i="22"/>
  <c r="E18" i="25"/>
  <c r="S6" i="7"/>
  <c r="O18" i="3"/>
  <c r="B9" i="26"/>
  <c r="L14" i="19"/>
  <c r="B12" i="4"/>
  <c r="B6" i="5"/>
  <c r="B17" i="4"/>
  <c r="C8" i="5"/>
  <c r="H18" i="23"/>
  <c r="E15" i="20"/>
  <c r="B16" i="20"/>
  <c r="L18" i="23"/>
  <c r="C16" i="25"/>
  <c r="H14" i="22"/>
  <c r="B12" i="22"/>
  <c r="C8" i="25"/>
  <c r="B8" i="25"/>
  <c r="L10" i="22"/>
  <c r="B10" i="25"/>
  <c r="L12" i="22"/>
  <c r="L18" i="22"/>
  <c r="B16" i="25"/>
  <c r="H11" i="22"/>
  <c r="E15" i="25"/>
  <c r="C6" i="5"/>
  <c r="E19" i="17"/>
  <c r="E21" i="23"/>
  <c r="E8" i="22"/>
  <c r="E12" i="22"/>
  <c r="E16" i="22"/>
  <c r="B21" i="22"/>
  <c r="J7" i="18"/>
  <c r="J7" i="20"/>
  <c r="C31" i="13"/>
  <c r="C62" i="13" s="1"/>
  <c r="J12" i="18"/>
  <c r="J7" i="26"/>
  <c r="J10" i="26"/>
  <c r="J9" i="26"/>
  <c r="J12" i="26"/>
  <c r="J6" i="18"/>
  <c r="D4" i="17"/>
  <c r="C26" i="17"/>
  <c r="J8" i="20"/>
  <c r="J17" i="25"/>
  <c r="J19" i="20"/>
  <c r="J18" i="20"/>
  <c r="J17" i="20"/>
  <c r="J6" i="20"/>
  <c r="B6" i="7"/>
  <c r="J8" i="18"/>
  <c r="J10" i="18"/>
  <c r="J9" i="20"/>
  <c r="J11" i="18"/>
  <c r="C26" i="22"/>
  <c r="J10" i="25"/>
  <c r="J11" i="26"/>
  <c r="J6" i="26"/>
  <c r="C26" i="23"/>
  <c r="J12" i="25"/>
  <c r="J7" i="25"/>
  <c r="J8" i="26"/>
  <c r="C26" i="19"/>
  <c r="J9" i="18"/>
  <c r="J11" i="20"/>
  <c r="D4" i="12"/>
  <c r="D4" i="19"/>
  <c r="D4" i="3"/>
  <c r="D4" i="23"/>
  <c r="J13" i="25"/>
  <c r="J16" i="25"/>
  <c r="J15" i="20"/>
  <c r="J15" i="25"/>
  <c r="J14" i="20"/>
  <c r="J14" i="25"/>
  <c r="E17" i="25"/>
  <c r="H19" i="22"/>
  <c r="E19" i="25"/>
  <c r="H21" i="22"/>
  <c r="B14" i="20"/>
  <c r="B10" i="20"/>
  <c r="B6" i="20"/>
  <c r="B18" i="23"/>
  <c r="B14" i="23"/>
  <c r="B10" i="23"/>
  <c r="B19" i="23"/>
  <c r="B13" i="20"/>
  <c r="B9" i="20"/>
  <c r="B8" i="23"/>
  <c r="D9" i="25"/>
  <c r="B11" i="22"/>
  <c r="E10" i="25"/>
  <c r="H12" i="22"/>
  <c r="F6" i="5"/>
  <c r="B20" i="4"/>
  <c r="B26" i="4"/>
  <c r="J22" i="13"/>
  <c r="J25" i="13"/>
  <c r="E8" i="23"/>
  <c r="B9" i="23"/>
  <c r="E9" i="23"/>
  <c r="E10" i="23"/>
  <c r="B11" i="23"/>
  <c r="E11" i="23"/>
  <c r="B12" i="23"/>
  <c r="E12" i="23"/>
  <c r="B13" i="23"/>
  <c r="E13" i="23"/>
  <c r="E14" i="23"/>
  <c r="B15" i="23"/>
  <c r="E15" i="23"/>
  <c r="B16" i="23"/>
  <c r="E16" i="23"/>
  <c r="B17" i="23"/>
  <c r="E17" i="23"/>
  <c r="E18" i="23"/>
  <c r="E11" i="22"/>
  <c r="E15" i="22"/>
  <c r="E19" i="22"/>
  <c r="E21" i="22"/>
  <c r="E11" i="25"/>
  <c r="K6" i="7"/>
  <c r="H11" i="3"/>
  <c r="C11" i="26"/>
  <c r="B18" i="19"/>
  <c r="E8" i="18"/>
  <c r="H12" i="17"/>
  <c r="H13" i="19"/>
  <c r="I8" i="26"/>
  <c r="E9" i="26"/>
  <c r="H14" i="19"/>
  <c r="O10" i="12"/>
  <c r="O14" i="12"/>
  <c r="E6" i="5"/>
  <c r="J12" i="4"/>
  <c r="B8" i="5"/>
  <c r="B18" i="4"/>
  <c r="D19" i="20"/>
  <c r="B21" i="23"/>
  <c r="B11" i="26"/>
  <c r="L18" i="19"/>
  <c r="H6" i="16"/>
  <c r="H10" i="12"/>
  <c r="H12" i="12"/>
  <c r="X6" i="16"/>
  <c r="D7" i="5"/>
  <c r="H13" i="4"/>
  <c r="G8" i="5"/>
  <c r="P16" i="4"/>
  <c r="E6" i="14"/>
  <c r="J12" i="13"/>
  <c r="J15" i="13"/>
  <c r="J27" i="13"/>
  <c r="E11" i="14"/>
  <c r="H12" i="23"/>
  <c r="E8" i="20"/>
  <c r="H8" i="23"/>
  <c r="H15" i="23"/>
  <c r="H13" i="23"/>
  <c r="H11" i="23"/>
  <c r="H9" i="23"/>
  <c r="H8" i="22"/>
  <c r="E6" i="25"/>
  <c r="B9" i="22"/>
  <c r="C7" i="25"/>
  <c r="B7" i="25"/>
  <c r="L9" i="22"/>
  <c r="L11" i="22"/>
  <c r="B9" i="25"/>
  <c r="B13" i="22"/>
  <c r="C11" i="25"/>
  <c r="D13" i="25"/>
  <c r="B15" i="22"/>
  <c r="L15" i="22"/>
  <c r="B13" i="25"/>
  <c r="E14" i="25"/>
  <c r="H16" i="22"/>
  <c r="B17" i="22"/>
  <c r="C15" i="25"/>
  <c r="B15" i="25"/>
  <c r="L17" i="22"/>
  <c r="B17" i="25"/>
  <c r="L19" i="22"/>
  <c r="L20" i="22"/>
  <c r="B18" i="25"/>
  <c r="B19" i="25"/>
  <c r="L21" i="22"/>
  <c r="L13" i="22"/>
  <c r="B19" i="22"/>
  <c r="B6" i="25"/>
  <c r="L8" i="22"/>
  <c r="B14" i="25"/>
  <c r="L16" i="22"/>
  <c r="C18" i="25"/>
  <c r="B20" i="22"/>
  <c r="E20" i="22"/>
  <c r="H15" i="22"/>
  <c r="J18" i="13" l="1"/>
  <c r="T6" i="16"/>
  <c r="H15" i="12"/>
  <c r="G8" i="14"/>
  <c r="M6" i="16"/>
  <c r="F7" i="14"/>
  <c r="D9" i="14"/>
  <c r="J21" i="13"/>
  <c r="O16" i="12"/>
  <c r="B12" i="12"/>
  <c r="P6" i="16"/>
  <c r="Q6" i="16"/>
  <c r="O11" i="12"/>
  <c r="B7" i="14"/>
  <c r="K6" i="16"/>
  <c r="G7" i="14"/>
  <c r="C8" i="14"/>
  <c r="R6" i="16"/>
  <c r="AG6" i="16"/>
  <c r="B11" i="12"/>
  <c r="C6" i="14"/>
  <c r="AD6" i="16"/>
  <c r="F6" i="18"/>
  <c r="B14" i="13"/>
  <c r="B18" i="13"/>
  <c r="F9" i="14"/>
  <c r="B12" i="13"/>
  <c r="B14" i="12"/>
  <c r="B11" i="13"/>
  <c r="H18" i="12"/>
  <c r="B17" i="13"/>
  <c r="B17" i="12"/>
  <c r="B16" i="12"/>
  <c r="S6" i="16"/>
  <c r="AB6" i="16"/>
  <c r="D6" i="14"/>
  <c r="D8" i="14"/>
  <c r="J20" i="13"/>
  <c r="B15" i="12"/>
  <c r="H13" i="13"/>
  <c r="G9" i="14"/>
  <c r="B13" i="12"/>
  <c r="AE6" i="16"/>
  <c r="G6" i="16"/>
  <c r="O12" i="12"/>
  <c r="C7" i="14"/>
  <c r="J6" i="16"/>
  <c r="Z6" i="16"/>
  <c r="B18" i="12"/>
  <c r="B21" i="13"/>
  <c r="R32" i="13"/>
  <c r="R33" i="13"/>
  <c r="R32" i="4"/>
  <c r="R33" i="4"/>
  <c r="H10" i="17"/>
  <c r="O9" i="12"/>
  <c r="H9" i="12"/>
  <c r="B9" i="12"/>
  <c r="D6" i="16"/>
  <c r="B9" i="17"/>
  <c r="E19" i="8"/>
  <c r="B9" i="3" s="1"/>
  <c r="E8" i="17"/>
  <c r="B8" i="17"/>
  <c r="E6" i="7"/>
  <c r="G6" i="7"/>
  <c r="O10" i="3"/>
  <c r="B6" i="18"/>
  <c r="L10" i="17"/>
  <c r="H6" i="7"/>
  <c r="E10" i="17"/>
  <c r="B10" i="3"/>
  <c r="O9" i="3"/>
  <c r="I6" i="18"/>
  <c r="B10" i="17"/>
  <c r="E6" i="18"/>
  <c r="D6" i="7" l="1"/>
  <c r="O14" i="9"/>
  <c r="O71" i="9"/>
  <c r="P57" i="9"/>
  <c r="P81" i="9"/>
  <c r="P50" i="9"/>
  <c r="P75" i="9"/>
  <c r="P45" i="9"/>
  <c r="P27" i="9"/>
  <c r="O10" i="9"/>
  <c r="O80" i="9"/>
  <c r="O11" i="9"/>
  <c r="O60" i="9"/>
  <c r="O64" i="9"/>
  <c r="O56" i="9"/>
  <c r="O49" i="9"/>
  <c r="P41" i="9"/>
  <c r="P11" i="9"/>
  <c r="O16" i="9"/>
  <c r="P74" i="9"/>
  <c r="O66" i="9"/>
  <c r="O59" i="9"/>
  <c r="P87" i="9"/>
  <c r="O54" i="9"/>
  <c r="P19" i="9"/>
  <c r="O44" i="9"/>
  <c r="O48" i="9"/>
  <c r="O51" i="9"/>
  <c r="P43" i="9"/>
  <c r="P36" i="9"/>
  <c r="O18" i="9"/>
  <c r="P31" i="9"/>
  <c r="O39" i="9"/>
  <c r="O84" i="9"/>
  <c r="O89" i="9"/>
  <c r="O87" i="9"/>
  <c r="P69" i="9"/>
  <c r="O29" i="9"/>
  <c r="P30" i="9"/>
  <c r="O37" i="9"/>
  <c r="P66" i="9"/>
  <c r="P77" i="9"/>
  <c r="O55" i="9"/>
  <c r="P42" i="9"/>
  <c r="P44" i="9"/>
  <c r="O43" i="9"/>
  <c r="O88" i="9"/>
  <c r="O69" i="9"/>
  <c r="P15" i="9"/>
  <c r="O75" i="9"/>
  <c r="O85" i="9"/>
  <c r="P20" i="9"/>
  <c r="P28" i="9"/>
  <c r="P14" i="9"/>
  <c r="O12" i="9"/>
  <c r="O45" i="9"/>
  <c r="P80" i="9"/>
  <c r="P71" i="9"/>
  <c r="P58" i="9"/>
  <c r="O26" i="9"/>
  <c r="P35" i="9"/>
  <c r="O35" i="9"/>
  <c r="O86" i="9"/>
  <c r="O31" i="9"/>
  <c r="O68" i="9"/>
  <c r="P48" i="9"/>
  <c r="P73" i="9"/>
  <c r="O13" i="9"/>
  <c r="O25" i="9"/>
  <c r="O72" i="9"/>
  <c r="O77" i="9"/>
  <c r="O58" i="9"/>
  <c r="P34" i="9"/>
  <c r="P83" i="9"/>
  <c r="O65" i="9"/>
  <c r="O21" i="9"/>
  <c r="P79" i="9"/>
  <c r="P62" i="9"/>
  <c r="O33" i="9"/>
  <c r="O34" i="9"/>
  <c r="O17" i="9"/>
  <c r="O63" i="9"/>
  <c r="P26" i="9"/>
  <c r="P64" i="9"/>
  <c r="P54" i="9"/>
  <c r="O82" i="9"/>
  <c r="P76" i="9"/>
  <c r="O32" i="9"/>
  <c r="O38" i="9"/>
  <c r="P32" i="9"/>
  <c r="O23" i="9"/>
  <c r="P38" i="9"/>
  <c r="P59" i="9"/>
  <c r="P89" i="9"/>
  <c r="O76" i="9"/>
  <c r="O79" i="9"/>
  <c r="O57" i="9"/>
  <c r="P53" i="9"/>
  <c r="P60" i="9"/>
  <c r="P56" i="9"/>
  <c r="P65" i="9"/>
  <c r="O15" i="9"/>
  <c r="O22" i="9"/>
  <c r="P22" i="9"/>
  <c r="P25" i="9"/>
  <c r="P16" i="9"/>
  <c r="O42" i="9"/>
  <c r="P18" i="9"/>
  <c r="P88" i="9"/>
  <c r="O78" i="9"/>
  <c r="O47" i="9"/>
  <c r="O50" i="9"/>
  <c r="P68" i="9"/>
  <c r="P67" i="9"/>
  <c r="O36" i="9"/>
  <c r="O19" i="9"/>
  <c r="O40" i="9"/>
  <c r="P24" i="9"/>
  <c r="P10" i="9"/>
  <c r="P82" i="9"/>
  <c r="P84" i="9"/>
  <c r="P40" i="9"/>
  <c r="P52" i="9"/>
  <c r="O67" i="9"/>
  <c r="O27" i="9"/>
  <c r="P47" i="9"/>
  <c r="P70" i="9"/>
  <c r="O73" i="9"/>
  <c r="P72" i="9"/>
  <c r="P23" i="9"/>
  <c r="P51" i="9"/>
  <c r="O83" i="9"/>
  <c r="P13" i="9"/>
  <c r="O28" i="9"/>
  <c r="P21" i="9"/>
  <c r="O30" i="9"/>
  <c r="P46" i="9"/>
  <c r="O61" i="9"/>
  <c r="P37" i="9"/>
  <c r="O81" i="9"/>
  <c r="O70" i="9"/>
  <c r="P33" i="9"/>
  <c r="P63" i="9"/>
  <c r="O74" i="9"/>
  <c r="O20" i="9"/>
  <c r="P49" i="9"/>
  <c r="P29" i="9"/>
  <c r="P86" i="9"/>
  <c r="O62" i="9"/>
  <c r="P78" i="9"/>
  <c r="O41" i="9"/>
  <c r="P39" i="9"/>
  <c r="O52" i="9"/>
  <c r="P12" i="9"/>
  <c r="P61" i="9"/>
  <c r="P17" i="9"/>
  <c r="O24" i="9"/>
  <c r="O46" i="9"/>
  <c r="P55" i="9"/>
  <c r="P85" i="9"/>
  <c r="O53" i="9"/>
  <c r="S55" i="8" l="1"/>
  <c r="H59" i="8"/>
  <c r="T59" i="8"/>
  <c r="T55" i="8"/>
  <c r="G64" i="8"/>
  <c r="T61" i="8"/>
  <c r="H61" i="8"/>
  <c r="T56" i="8"/>
  <c r="H63" i="8"/>
  <c r="T58" i="8"/>
  <c r="H58" i="8"/>
  <c r="G59" i="8"/>
  <c r="S59" i="8"/>
  <c r="S56" i="8"/>
  <c r="G61" i="8"/>
  <c r="S61" i="8"/>
  <c r="G60" i="8"/>
  <c r="S60" i="8"/>
  <c r="H64" i="8"/>
  <c r="G63" i="8"/>
  <c r="T60" i="8"/>
  <c r="H60" i="8"/>
  <c r="T62" i="8"/>
  <c r="H62" i="8"/>
  <c r="T57" i="8"/>
  <c r="H57" i="8"/>
  <c r="G58" i="8"/>
  <c r="S58" i="8"/>
  <c r="G62" i="8"/>
  <c r="S62" i="8"/>
  <c r="G57" i="8"/>
  <c r="S57" i="8"/>
  <c r="G56" i="8"/>
  <c r="G55" i="8"/>
  <c r="H56" i="8"/>
  <c r="H55" i="8"/>
  <c r="J13" i="13" l="1"/>
  <c r="B19" i="13"/>
  <c r="B13" i="13"/>
  <c r="J16" i="13"/>
  <c r="J19" i="13"/>
  <c r="J10" i="13"/>
  <c r="B16" i="13"/>
  <c r="B10" i="13"/>
</calcChain>
</file>

<file path=xl/comments1.xml><?xml version="1.0" encoding="utf-8"?>
<comments xmlns="http://schemas.openxmlformats.org/spreadsheetml/2006/main">
  <authors>
    <author>hyogo</author>
  </authors>
  <commentList>
    <comment ref="C85" authorId="0" shapeId="0">
      <text>
        <r>
          <rPr>
            <sz val="9"/>
            <color indexed="81"/>
            <rFont val="ＭＳ Ｐゴシック"/>
            <family val="3"/>
            <charset val="128"/>
          </rPr>
          <t>夏季休暇中に実施されることが多く、急な連絡が取れるようにお願いします</t>
        </r>
      </text>
    </comment>
    <comment ref="C109" authorId="0" shapeId="0">
      <text>
        <r>
          <rPr>
            <sz val="9"/>
            <color indexed="81"/>
            <rFont val="ＭＳ Ｐゴシック"/>
            <family val="3"/>
            <charset val="128"/>
          </rPr>
          <t>夏季休暇中に実施されることが多く、急な連絡が取れるようにお願いします</t>
        </r>
      </text>
    </comment>
  </commentList>
</comments>
</file>

<file path=xl/comments2.xml><?xml version="1.0" encoding="utf-8"?>
<comments xmlns="http://schemas.openxmlformats.org/spreadsheetml/2006/main">
  <authors>
    <author>大島</author>
  </authors>
  <commentList>
    <comment ref="H8" authorId="0" shapeId="0">
      <text>
        <r>
          <rPr>
            <sz val="9"/>
            <color indexed="81"/>
            <rFont val="ＭＳ Ｐゴシック"/>
            <family val="3"/>
            <charset val="128"/>
          </rPr>
          <t>「３」と直接入力しても「３年」と表示されます。</t>
        </r>
      </text>
    </comment>
    <comment ref="O8" authorId="0" shapeId="0">
      <text>
        <r>
          <rPr>
            <sz val="9"/>
            <color indexed="81"/>
            <rFont val="ＭＳ Ｐゴシック"/>
            <family val="3"/>
            <charset val="128"/>
          </rPr>
          <t>「明石」と直接入力しても「明石中」と表示されます。</t>
        </r>
      </text>
    </comment>
  </commentList>
</comments>
</file>

<file path=xl/comments3.xml><?xml version="1.0" encoding="utf-8"?>
<comments xmlns="http://schemas.openxmlformats.org/spreadsheetml/2006/main">
  <authors>
    <author>大島</author>
  </authors>
  <commentList>
    <comment ref="H8" authorId="0" shapeId="0">
      <text>
        <r>
          <rPr>
            <sz val="9"/>
            <color indexed="81"/>
            <rFont val="ＭＳ Ｐゴシック"/>
            <family val="3"/>
            <charset val="128"/>
          </rPr>
          <t>「３」と直接入力しても「３年」と表示されます。</t>
        </r>
      </text>
    </comment>
    <comment ref="O8" authorId="0" shapeId="0">
      <text>
        <r>
          <rPr>
            <sz val="9"/>
            <color indexed="81"/>
            <rFont val="ＭＳ Ｐゴシック"/>
            <family val="3"/>
            <charset val="128"/>
          </rPr>
          <t>「明石」と直接入力しても「明石中」と表示されます。</t>
        </r>
      </text>
    </comment>
  </commentList>
</comments>
</file>

<file path=xl/comments4.xml><?xml version="1.0" encoding="utf-8"?>
<comments xmlns="http://schemas.openxmlformats.org/spreadsheetml/2006/main">
  <authors>
    <author>大島</author>
    <author>兵庫県教育委員会</author>
  </authors>
  <commentList>
    <comment ref="H7" authorId="0" shapeId="0">
      <text>
        <r>
          <rPr>
            <sz val="9"/>
            <color indexed="81"/>
            <rFont val="ＭＳ Ｐゴシック"/>
            <family val="3"/>
            <charset val="128"/>
          </rPr>
          <t>「３」と直接入力しても「３年」と表示されます。</t>
        </r>
      </text>
    </comment>
    <comment ref="J7" authorId="1" shapeId="0">
      <text>
        <r>
          <rPr>
            <sz val="9"/>
            <color indexed="81"/>
            <rFont val="ＭＳ Ｐゴシック"/>
            <family val="3"/>
            <charset val="128"/>
          </rPr>
          <t xml:space="preserve">「18」と直接入力しても「18歳」と表示されます。
表示されないのはデータシートに生年月日が入力されていない場合だと思います。各校入力シートに直接年齢を入力してください。（申込日現在の年齢）
</t>
        </r>
      </text>
    </comment>
  </commentList>
</comments>
</file>

<file path=xl/comments5.xml><?xml version="1.0" encoding="utf-8"?>
<comments xmlns="http://schemas.openxmlformats.org/spreadsheetml/2006/main">
  <authors>
    <author>大島</author>
    <author>兵庫県教育委員会</author>
  </authors>
  <commentList>
    <comment ref="H7" authorId="0" shapeId="0">
      <text>
        <r>
          <rPr>
            <sz val="9"/>
            <color indexed="81"/>
            <rFont val="ＭＳ Ｐゴシック"/>
            <family val="3"/>
            <charset val="128"/>
          </rPr>
          <t>「３」と直接入力しても「３年」と表示されます。</t>
        </r>
      </text>
    </comment>
    <comment ref="J7" authorId="1" shapeId="0">
      <text>
        <r>
          <rPr>
            <sz val="9"/>
            <color indexed="81"/>
            <rFont val="ＭＳ Ｐゴシック"/>
            <family val="3"/>
            <charset val="128"/>
          </rPr>
          <t xml:space="preserve">「18」と直接入力しても「18歳」と表示されます。
表示されないのはデータシートに生年月日が入力されていない場合だと思います。各校入力シートに直接年齢を入力してください。（申込日現在の年齢）
</t>
        </r>
      </text>
    </comment>
  </commentList>
</comments>
</file>

<file path=xl/comments6.xml><?xml version="1.0" encoding="utf-8"?>
<comments xmlns="http://schemas.openxmlformats.org/spreadsheetml/2006/main">
  <authors>
    <author>大島</author>
    <author>兵庫県教育委員会</author>
  </authors>
  <commentList>
    <comment ref="H7" authorId="0" shapeId="0">
      <text>
        <r>
          <rPr>
            <sz val="9"/>
            <color indexed="81"/>
            <rFont val="ＭＳ Ｐゴシック"/>
            <family val="3"/>
            <charset val="128"/>
          </rPr>
          <t>「３」と直接入力しても「３年」と表示されます。</t>
        </r>
      </text>
    </comment>
    <comment ref="J7" authorId="1" shapeId="0">
      <text>
        <r>
          <rPr>
            <sz val="9"/>
            <color indexed="81"/>
            <rFont val="ＭＳ Ｐゴシック"/>
            <family val="3"/>
            <charset val="128"/>
          </rPr>
          <t xml:space="preserve">「18」と直接入力しても「18歳」と表示されます。
表示されないのはデータシートに生年月日が入力されていない場合だと思います。各校入力シートに直接年齢を入力してください。（申込日現在の年齢）
</t>
        </r>
      </text>
    </comment>
  </commentList>
</comments>
</file>

<file path=xl/comments7.xml><?xml version="1.0" encoding="utf-8"?>
<comments xmlns="http://schemas.openxmlformats.org/spreadsheetml/2006/main">
  <authors>
    <author>大島</author>
    <author>兵庫県教育委員会</author>
  </authors>
  <commentList>
    <comment ref="H7" authorId="0" shapeId="0">
      <text>
        <r>
          <rPr>
            <sz val="9"/>
            <color indexed="81"/>
            <rFont val="ＭＳ Ｐゴシック"/>
            <family val="3"/>
            <charset val="128"/>
          </rPr>
          <t>「３」と直接入力しても「３年」と表示されます。</t>
        </r>
      </text>
    </comment>
    <comment ref="J7" authorId="1" shapeId="0">
      <text>
        <r>
          <rPr>
            <sz val="9"/>
            <color indexed="81"/>
            <rFont val="ＭＳ Ｐゴシック"/>
            <family val="3"/>
            <charset val="128"/>
          </rPr>
          <t xml:space="preserve">「18」と直接入力しても「18歳」と表示されます。
表示されないのはデータシートに生年月日が入力されていない場合だと思います。各校入力シートに直接年齢を入力してください。（申込日現在の年齢）
</t>
        </r>
      </text>
    </comment>
  </commentList>
</comments>
</file>

<file path=xl/sharedStrings.xml><?xml version="1.0" encoding="utf-8"?>
<sst xmlns="http://schemas.openxmlformats.org/spreadsheetml/2006/main" count="2197" uniqueCount="1165">
  <si>
    <t>学　校　名</t>
  </si>
  <si>
    <t>申込責任者</t>
  </si>
  <si>
    <t>連絡先電話番号</t>
  </si>
  <si>
    <t>ふ　り　が　な</t>
  </si>
  <si>
    <t>氏名</t>
  </si>
  <si>
    <t>氏　　　　　名</t>
  </si>
  <si>
    <t>個人登録番号</t>
  </si>
  <si>
    <t>上記の者、表記の大会に出場することを認めます。</t>
  </si>
  <si>
    <t>監督氏名</t>
  </si>
  <si>
    <t>出身中学校名</t>
  </si>
  <si>
    <t>学年</t>
    <rPh sb="0" eb="2">
      <t>ガクネン</t>
    </rPh>
    <phoneticPr fontId="3"/>
  </si>
  <si>
    <t>年</t>
    <rPh sb="0" eb="1">
      <t>ネン</t>
    </rPh>
    <phoneticPr fontId="3"/>
  </si>
  <si>
    <t>月</t>
    <rPh sb="0" eb="1">
      <t>ツキ</t>
    </rPh>
    <phoneticPr fontId="3"/>
  </si>
  <si>
    <t>日</t>
    <rPh sb="0" eb="1">
      <t>ニチ</t>
    </rPh>
    <phoneticPr fontId="3"/>
  </si>
  <si>
    <t>高等学校長</t>
    <rPh sb="0" eb="2">
      <t>コウトウ</t>
    </rPh>
    <rPh sb="2" eb="4">
      <t>ガッコウ</t>
    </rPh>
    <rPh sb="4" eb="5">
      <t>チョウ</t>
    </rPh>
    <phoneticPr fontId="3"/>
  </si>
  <si>
    <t>印</t>
    <rPh sb="0" eb="1">
      <t>イン</t>
    </rPh>
    <phoneticPr fontId="3"/>
  </si>
  <si>
    <t>学校番号</t>
    <rPh sb="0" eb="2">
      <t>ガッコウ</t>
    </rPh>
    <rPh sb="2" eb="4">
      <t>バンゴウ</t>
    </rPh>
    <phoneticPr fontId="3"/>
  </si>
  <si>
    <t>氏　　　　　　　名</t>
    <phoneticPr fontId="3"/>
  </si>
  <si>
    <t>学　年</t>
    <rPh sb="0" eb="1">
      <t>ガク</t>
    </rPh>
    <rPh sb="2" eb="3">
      <t>トシ</t>
    </rPh>
    <phoneticPr fontId="3"/>
  </si>
  <si>
    <t>※</t>
    <phoneticPr fontId="3"/>
  </si>
  <si>
    <t>予選上位から記入ください</t>
    <rPh sb="0" eb="2">
      <t>ヨセン</t>
    </rPh>
    <rPh sb="2" eb="4">
      <t>ジョウイ</t>
    </rPh>
    <rPh sb="6" eb="8">
      <t>キニュウ</t>
    </rPh>
    <phoneticPr fontId="3"/>
  </si>
  <si>
    <t>個人戦出場選手一覧</t>
    <rPh sb="0" eb="2">
      <t>コジン</t>
    </rPh>
    <rPh sb="2" eb="3">
      <t>セン</t>
    </rPh>
    <rPh sb="3" eb="5">
      <t>シュツジョウ</t>
    </rPh>
    <rPh sb="5" eb="7">
      <t>センシュ</t>
    </rPh>
    <rPh sb="7" eb="9">
      <t>イチラン</t>
    </rPh>
    <phoneticPr fontId="3"/>
  </si>
  <si>
    <t>登録番号</t>
    <rPh sb="0" eb="2">
      <t>トウロク</t>
    </rPh>
    <rPh sb="2" eb="4">
      <t>バンゴウ</t>
    </rPh>
    <phoneticPr fontId="3"/>
  </si>
  <si>
    <t>学校名</t>
    <rPh sb="0" eb="2">
      <t>ガッコウ</t>
    </rPh>
    <rPh sb="2" eb="3">
      <t>メイ</t>
    </rPh>
    <phoneticPr fontId="3"/>
  </si>
  <si>
    <t>順位</t>
    <rPh sb="0" eb="2">
      <t>ジュンイ</t>
    </rPh>
    <phoneticPr fontId="3"/>
  </si>
  <si>
    <t>県　新　人</t>
    <rPh sb="0" eb="1">
      <t>ケン</t>
    </rPh>
    <rPh sb="2" eb="3">
      <t>シン</t>
    </rPh>
    <rPh sb="4" eb="5">
      <t>ジン</t>
    </rPh>
    <phoneticPr fontId="3"/>
  </si>
  <si>
    <t>団体戦出場選手一覧</t>
    <rPh sb="0" eb="2">
      <t>ダンタイ</t>
    </rPh>
    <rPh sb="2" eb="3">
      <t>セン</t>
    </rPh>
    <rPh sb="3" eb="5">
      <t>シュツジョウ</t>
    </rPh>
    <rPh sb="5" eb="7">
      <t>センシュ</t>
    </rPh>
    <rPh sb="7" eb="9">
      <t>イチラン</t>
    </rPh>
    <phoneticPr fontId="3"/>
  </si>
  <si>
    <t>西　播</t>
    <rPh sb="0" eb="1">
      <t>セイ</t>
    </rPh>
    <rPh sb="2" eb="3">
      <t>バン</t>
    </rPh>
    <phoneticPr fontId="3"/>
  </si>
  <si>
    <t>学校名</t>
    <rPh sb="0" eb="3">
      <t>ガッコウメイ</t>
    </rPh>
    <phoneticPr fontId="3"/>
  </si>
  <si>
    <t>監督名</t>
    <phoneticPr fontId="3"/>
  </si>
  <si>
    <t>選手氏名１</t>
    <rPh sb="0" eb="2">
      <t>センシュ</t>
    </rPh>
    <rPh sb="2" eb="4">
      <t>シメイ</t>
    </rPh>
    <phoneticPr fontId="3"/>
  </si>
  <si>
    <t>出身中学校</t>
    <rPh sb="0" eb="2">
      <t>シュッシン</t>
    </rPh>
    <rPh sb="2" eb="5">
      <t>チュウガッコウ</t>
    </rPh>
    <phoneticPr fontId="3"/>
  </si>
  <si>
    <t>選手氏名２</t>
    <rPh sb="0" eb="2">
      <t>センシュ</t>
    </rPh>
    <rPh sb="2" eb="4">
      <t>シメイ</t>
    </rPh>
    <phoneticPr fontId="3"/>
  </si>
  <si>
    <t>選手氏名３</t>
    <rPh sb="0" eb="2">
      <t>センシュ</t>
    </rPh>
    <rPh sb="2" eb="4">
      <t>シメイ</t>
    </rPh>
    <phoneticPr fontId="3"/>
  </si>
  <si>
    <t>選手氏名４</t>
    <rPh sb="0" eb="2">
      <t>センシュ</t>
    </rPh>
    <rPh sb="2" eb="4">
      <t>シメイ</t>
    </rPh>
    <phoneticPr fontId="3"/>
  </si>
  <si>
    <t>選手氏名５</t>
    <rPh sb="0" eb="2">
      <t>センシュ</t>
    </rPh>
    <rPh sb="2" eb="4">
      <t>シメイ</t>
    </rPh>
    <phoneticPr fontId="3"/>
  </si>
  <si>
    <t>選手氏名６</t>
    <rPh sb="0" eb="2">
      <t>センシュ</t>
    </rPh>
    <rPh sb="2" eb="4">
      <t>シメイ</t>
    </rPh>
    <phoneticPr fontId="3"/>
  </si>
  <si>
    <t>選手氏名７</t>
    <rPh sb="0" eb="2">
      <t>センシュ</t>
    </rPh>
    <rPh sb="2" eb="4">
      <t>シメイ</t>
    </rPh>
    <phoneticPr fontId="3"/>
  </si>
  <si>
    <t>選手氏名８</t>
    <rPh sb="0" eb="2">
      <t>センシュ</t>
    </rPh>
    <rPh sb="2" eb="4">
      <t>シメイ</t>
    </rPh>
    <phoneticPr fontId="3"/>
  </si>
  <si>
    <t>選手氏名９</t>
    <rPh sb="0" eb="2">
      <t>センシュ</t>
    </rPh>
    <rPh sb="2" eb="4">
      <t>シメイ</t>
    </rPh>
    <phoneticPr fontId="3"/>
  </si>
  <si>
    <t>選手氏名１０</t>
    <rPh sb="0" eb="2">
      <t>センシュ</t>
    </rPh>
    <rPh sb="2" eb="4">
      <t>シメイ</t>
    </rPh>
    <phoneticPr fontId="3"/>
  </si>
  <si>
    <t>大会を選択</t>
    <rPh sb="0" eb="2">
      <t>タイカイ</t>
    </rPh>
    <rPh sb="3" eb="5">
      <t>センタク</t>
    </rPh>
    <phoneticPr fontId="3"/>
  </si>
  <si>
    <t>地区を選択</t>
  </si>
  <si>
    <t>県　総　体</t>
    <rPh sb="0" eb="1">
      <t>ケン</t>
    </rPh>
    <rPh sb="2" eb="3">
      <t>フサ</t>
    </rPh>
    <rPh sb="4" eb="5">
      <t>カラダ</t>
    </rPh>
    <phoneticPr fontId="3"/>
  </si>
  <si>
    <t>阪　神</t>
    <rPh sb="0" eb="1">
      <t>サカ</t>
    </rPh>
    <rPh sb="2" eb="3">
      <t>カミ</t>
    </rPh>
    <phoneticPr fontId="3"/>
  </si>
  <si>
    <t>神　戸</t>
    <rPh sb="0" eb="1">
      <t>カミ</t>
    </rPh>
    <rPh sb="2" eb="3">
      <t>ト</t>
    </rPh>
    <phoneticPr fontId="3"/>
  </si>
  <si>
    <t>東　播</t>
    <rPh sb="0" eb="1">
      <t>トウ</t>
    </rPh>
    <rPh sb="2" eb="3">
      <t>バン</t>
    </rPh>
    <phoneticPr fontId="3"/>
  </si>
  <si>
    <t>丹　有</t>
    <rPh sb="0" eb="1">
      <t>タン</t>
    </rPh>
    <rPh sb="2" eb="3">
      <t>ユウ</t>
    </rPh>
    <phoneticPr fontId="3"/>
  </si>
  <si>
    <t>淡　路</t>
    <rPh sb="0" eb="1">
      <t>タン</t>
    </rPh>
    <rPh sb="2" eb="3">
      <t>ロ</t>
    </rPh>
    <phoneticPr fontId="3"/>
  </si>
  <si>
    <t>但　馬</t>
    <rPh sb="0" eb="1">
      <t>タダシ</t>
    </rPh>
    <rPh sb="2" eb="3">
      <t>ウマ</t>
    </rPh>
    <phoneticPr fontId="3"/>
  </si>
  <si>
    <t>大会名</t>
    <rPh sb="0" eb="2">
      <t>タイカイ</t>
    </rPh>
    <rPh sb="2" eb="3">
      <t>メイ</t>
    </rPh>
    <phoneticPr fontId="3"/>
  </si>
  <si>
    <t>地区名</t>
    <rPh sb="0" eb="3">
      <t>チクメイ</t>
    </rPh>
    <phoneticPr fontId="3"/>
  </si>
  <si>
    <t>選手A　姓名</t>
    <rPh sb="0" eb="2">
      <t>センシュ</t>
    </rPh>
    <rPh sb="4" eb="5">
      <t>セイ</t>
    </rPh>
    <rPh sb="5" eb="6">
      <t>メイ</t>
    </rPh>
    <phoneticPr fontId="3"/>
  </si>
  <si>
    <t>選手B　姓名</t>
    <rPh sb="0" eb="2">
      <t>センシュ</t>
    </rPh>
    <rPh sb="4" eb="5">
      <t>セイ</t>
    </rPh>
    <rPh sb="5" eb="6">
      <t>メイ</t>
    </rPh>
    <phoneticPr fontId="3"/>
  </si>
  <si>
    <t>県総体</t>
    <rPh sb="0" eb="1">
      <t>ケン</t>
    </rPh>
    <rPh sb="1" eb="3">
      <t>ソウタイ</t>
    </rPh>
    <phoneticPr fontId="3"/>
  </si>
  <si>
    <t>阪神</t>
    <rPh sb="0" eb="2">
      <t>ハンシン</t>
    </rPh>
    <phoneticPr fontId="3"/>
  </si>
  <si>
    <t>県新人</t>
    <rPh sb="0" eb="1">
      <t>ケン</t>
    </rPh>
    <rPh sb="1" eb="3">
      <t>シンジン</t>
    </rPh>
    <phoneticPr fontId="3"/>
  </si>
  <si>
    <t>神戸</t>
    <rPh sb="0" eb="2">
      <t>コウベ</t>
    </rPh>
    <phoneticPr fontId="3"/>
  </si>
  <si>
    <t>東播</t>
    <rPh sb="0" eb="1">
      <t>トウ</t>
    </rPh>
    <rPh sb="1" eb="2">
      <t>バン</t>
    </rPh>
    <phoneticPr fontId="3"/>
  </si>
  <si>
    <t>西播</t>
    <rPh sb="0" eb="1">
      <t>セイ</t>
    </rPh>
    <rPh sb="1" eb="2">
      <t>バン</t>
    </rPh>
    <phoneticPr fontId="3"/>
  </si>
  <si>
    <t>丹有</t>
    <rPh sb="0" eb="1">
      <t>タン</t>
    </rPh>
    <rPh sb="1" eb="2">
      <t>ユウ</t>
    </rPh>
    <phoneticPr fontId="3"/>
  </si>
  <si>
    <t>但馬</t>
    <rPh sb="0" eb="2">
      <t>タジマ</t>
    </rPh>
    <phoneticPr fontId="3"/>
  </si>
  <si>
    <t>淡路</t>
    <rPh sb="0" eb="2">
      <t>アワジ</t>
    </rPh>
    <phoneticPr fontId="3"/>
  </si>
  <si>
    <t>女子</t>
    <rPh sb="0" eb="2">
      <t>ジョシ</t>
    </rPh>
    <phoneticPr fontId="3"/>
  </si>
  <si>
    <t>団体メンバー</t>
    <rPh sb="0" eb="2">
      <t>ダンタイ</t>
    </rPh>
    <phoneticPr fontId="3"/>
  </si>
  <si>
    <t>申込責任者</t>
    <rPh sb="0" eb="2">
      <t>モウシコミ</t>
    </rPh>
    <rPh sb="2" eb="5">
      <t>セキニンシャ</t>
    </rPh>
    <phoneticPr fontId="3"/>
  </si>
  <si>
    <t>監督</t>
    <rPh sb="0" eb="2">
      <t>カントク</t>
    </rPh>
    <phoneticPr fontId="3"/>
  </si>
  <si>
    <t>選手１</t>
    <rPh sb="0" eb="2">
      <t>センシュ</t>
    </rPh>
    <phoneticPr fontId="3"/>
  </si>
  <si>
    <t>選手２</t>
    <rPh sb="0" eb="2">
      <t>センシュ</t>
    </rPh>
    <phoneticPr fontId="3"/>
  </si>
  <si>
    <t>選手３</t>
    <rPh sb="0" eb="2">
      <t>センシュ</t>
    </rPh>
    <phoneticPr fontId="3"/>
  </si>
  <si>
    <t>選手４</t>
    <rPh sb="0" eb="2">
      <t>センシュ</t>
    </rPh>
    <phoneticPr fontId="3"/>
  </si>
  <si>
    <t>選手５</t>
    <rPh sb="0" eb="2">
      <t>センシュ</t>
    </rPh>
    <phoneticPr fontId="3"/>
  </si>
  <si>
    <t>選手６</t>
    <rPh sb="0" eb="2">
      <t>センシュ</t>
    </rPh>
    <phoneticPr fontId="3"/>
  </si>
  <si>
    <t>選手７</t>
    <rPh sb="0" eb="2">
      <t>センシュ</t>
    </rPh>
    <phoneticPr fontId="3"/>
  </si>
  <si>
    <t>選手８</t>
    <rPh sb="0" eb="2">
      <t>センシュ</t>
    </rPh>
    <phoneticPr fontId="3"/>
  </si>
  <si>
    <t>選手９</t>
    <rPh sb="0" eb="2">
      <t>センシュ</t>
    </rPh>
    <phoneticPr fontId="3"/>
  </si>
  <si>
    <t>選手１０</t>
    <rPh sb="0" eb="2">
      <t>センシュ</t>
    </rPh>
    <phoneticPr fontId="3"/>
  </si>
  <si>
    <t>男子</t>
    <rPh sb="0" eb="2">
      <t>ダンシ</t>
    </rPh>
    <phoneticPr fontId="3"/>
  </si>
  <si>
    <t>←直接入力</t>
    <rPh sb="1" eb="3">
      <t>チョクセツ</t>
    </rPh>
    <rPh sb="3" eb="5">
      <t>ニュウリョク</t>
    </rPh>
    <phoneticPr fontId="3"/>
  </si>
  <si>
    <t>姓</t>
    <rPh sb="0" eb="1">
      <t>セイ</t>
    </rPh>
    <phoneticPr fontId="3"/>
  </si>
  <si>
    <t>名</t>
    <rPh sb="0" eb="1">
      <t>メイ</t>
    </rPh>
    <phoneticPr fontId="3"/>
  </si>
  <si>
    <t>出身中</t>
    <rPh sb="0" eb="2">
      <t>シュッシン</t>
    </rPh>
    <rPh sb="2" eb="3">
      <t>チュウ</t>
    </rPh>
    <phoneticPr fontId="3"/>
  </si>
  <si>
    <t>個人登録番号</t>
    <rPh sb="0" eb="2">
      <t>コジン</t>
    </rPh>
    <rPh sb="2" eb="4">
      <t>トウロク</t>
    </rPh>
    <rPh sb="4" eb="6">
      <t>バンゴウ</t>
    </rPh>
    <phoneticPr fontId="3"/>
  </si>
  <si>
    <t>個人出場選手</t>
    <rPh sb="0" eb="2">
      <t>コジン</t>
    </rPh>
    <rPh sb="2" eb="4">
      <t>シュツジョウ</t>
    </rPh>
    <rPh sb="4" eb="6">
      <t>センシュ</t>
    </rPh>
    <phoneticPr fontId="3"/>
  </si>
  <si>
    <t>ペア１</t>
    <phoneticPr fontId="3"/>
  </si>
  <si>
    <t>ペア２</t>
  </si>
  <si>
    <t>ペア３</t>
  </si>
  <si>
    <t>ペア４</t>
  </si>
  <si>
    <t>ペア５</t>
  </si>
  <si>
    <t>ペア６</t>
  </si>
  <si>
    <t>選手Ａ</t>
    <rPh sb="0" eb="2">
      <t>センシュ</t>
    </rPh>
    <phoneticPr fontId="3"/>
  </si>
  <si>
    <t>選手Ｂ</t>
    <rPh sb="0" eb="2">
      <t>センシュ</t>
    </rPh>
    <phoneticPr fontId="3"/>
  </si>
  <si>
    <t>←3桁ｺｰﾄﾞ入力</t>
    <rPh sb="2" eb="3">
      <t>ケタ</t>
    </rPh>
    <rPh sb="7" eb="9">
      <t>ニュウリョク</t>
    </rPh>
    <phoneticPr fontId="3"/>
  </si>
  <si>
    <t>性別</t>
    <rPh sb="0" eb="2">
      <t>セイベツ</t>
    </rPh>
    <phoneticPr fontId="3"/>
  </si>
  <si>
    <t>姓ﾌﾘｶﾞﾅ</t>
    <rPh sb="0" eb="1">
      <t>セイ</t>
    </rPh>
    <phoneticPr fontId="3"/>
  </si>
  <si>
    <t>名ﾌﾘｶﾞﾅ</t>
    <rPh sb="0" eb="1">
      <t>メイ</t>
    </rPh>
    <phoneticPr fontId="3"/>
  </si>
  <si>
    <t>生年月日</t>
    <rPh sb="0" eb="2">
      <t>セイネン</t>
    </rPh>
    <rPh sb="2" eb="4">
      <t>ガッピ</t>
    </rPh>
    <phoneticPr fontId="3"/>
  </si>
  <si>
    <t>出身中学</t>
    <rPh sb="0" eb="2">
      <t>シュッシン</t>
    </rPh>
    <rPh sb="2" eb="4">
      <t>チュウガク</t>
    </rPh>
    <phoneticPr fontId="3"/>
  </si>
  <si>
    <t>個人登録code</t>
    <rPh sb="0" eb="2">
      <t>コジン</t>
    </rPh>
    <rPh sb="2" eb="4">
      <t>トウロク</t>
    </rPh>
    <phoneticPr fontId="3"/>
  </si>
  <si>
    <t>明石</t>
  </si>
  <si>
    <t>明石南</t>
  </si>
  <si>
    <t>明石西</t>
  </si>
  <si>
    <t>明石北</t>
  </si>
  <si>
    <t>明石清水</t>
  </si>
  <si>
    <t>加古川東</t>
  </si>
  <si>
    <t>加古川西</t>
  </si>
  <si>
    <t>高砂</t>
  </si>
  <si>
    <t>高砂南</t>
  </si>
  <si>
    <t>松陽</t>
  </si>
  <si>
    <t>東播磨</t>
  </si>
  <si>
    <t>播磨南</t>
  </si>
  <si>
    <t>三木</t>
  </si>
  <si>
    <t>三木東</t>
  </si>
  <si>
    <t>三木北</t>
  </si>
  <si>
    <t>吉川</t>
  </si>
  <si>
    <t>小野</t>
  </si>
  <si>
    <t>社</t>
  </si>
  <si>
    <t>西脇</t>
  </si>
  <si>
    <t>北条</t>
  </si>
  <si>
    <t>多可</t>
  </si>
  <si>
    <t>白陵</t>
  </si>
  <si>
    <t>数式有り</t>
    <rPh sb="0" eb="2">
      <t>スウシキ</t>
    </rPh>
    <rPh sb="2" eb="3">
      <t>ア</t>
    </rPh>
    <phoneticPr fontId="3"/>
  </si>
  <si>
    <t>氏　　　　　　　名</t>
    <phoneticPr fontId="3"/>
  </si>
  <si>
    <t>連絡先電話番号</t>
    <rPh sb="0" eb="3">
      <t>レンラクサキ</t>
    </rPh>
    <rPh sb="3" eb="5">
      <t>デンワ</t>
    </rPh>
    <rPh sb="5" eb="7">
      <t>バンゴウ</t>
    </rPh>
    <phoneticPr fontId="3"/>
  </si>
  <si>
    <t>学校長名</t>
    <rPh sb="0" eb="3">
      <t>ガッコウチョウ</t>
    </rPh>
    <rPh sb="3" eb="4">
      <t>メイ</t>
    </rPh>
    <phoneticPr fontId="3"/>
  </si>
  <si>
    <t>申込日</t>
    <rPh sb="0" eb="2">
      <t>モウシコミ</t>
    </rPh>
    <rPh sb="2" eb="3">
      <t>ニチ</t>
    </rPh>
    <phoneticPr fontId="3"/>
  </si>
  <si>
    <t>月←直接入力</t>
    <rPh sb="0" eb="1">
      <t>ツキ</t>
    </rPh>
    <rPh sb="2" eb="4">
      <t>チョクセツ</t>
    </rPh>
    <rPh sb="4" eb="6">
      <t>ニュウリョク</t>
    </rPh>
    <phoneticPr fontId="3"/>
  </si>
  <si>
    <t>日←直接入力</t>
    <rPh sb="0" eb="1">
      <t>ニチ</t>
    </rPh>
    <rPh sb="2" eb="4">
      <t>チョクセツ</t>
    </rPh>
    <rPh sb="4" eb="6">
      <t>ニュウリョク</t>
    </rPh>
    <phoneticPr fontId="3"/>
  </si>
  <si>
    <t>高等学校　　男子</t>
    <phoneticPr fontId="3"/>
  </si>
  <si>
    <t>高等学校　　女子</t>
    <rPh sb="6" eb="8">
      <t>ジョシ</t>
    </rPh>
    <phoneticPr fontId="3"/>
  </si>
  <si>
    <t>高等学校     男子　　　　</t>
    <phoneticPr fontId="3"/>
  </si>
  <si>
    <t>男　子</t>
    <rPh sb="0" eb="1">
      <t>オトコ</t>
    </rPh>
    <rPh sb="2" eb="3">
      <t>コ</t>
    </rPh>
    <phoneticPr fontId="3"/>
  </si>
  <si>
    <t>※</t>
    <phoneticPr fontId="3"/>
  </si>
  <si>
    <t>高等学校     女子　　　　</t>
    <rPh sb="9" eb="10">
      <t>ジョ</t>
    </rPh>
    <phoneticPr fontId="3"/>
  </si>
  <si>
    <t>これでデータシートの操作は終わりです。</t>
    <rPh sb="10" eb="12">
      <t>ソウサ</t>
    </rPh>
    <rPh sb="13" eb="14">
      <t>オ</t>
    </rPh>
    <phoneticPr fontId="3"/>
  </si>
  <si>
    <t>②各校入力ｼｰﾄ</t>
    <rPh sb="1" eb="3">
      <t>カクコウ</t>
    </rPh>
    <rPh sb="3" eb="5">
      <t>ニュウリョク</t>
    </rPh>
    <phoneticPr fontId="3"/>
  </si>
  <si>
    <t>の必要項目欄に入力する</t>
    <rPh sb="1" eb="3">
      <t>ヒツヨウ</t>
    </rPh>
    <rPh sb="3" eb="5">
      <t>コウモク</t>
    </rPh>
    <rPh sb="5" eb="6">
      <t>ラン</t>
    </rPh>
    <rPh sb="7" eb="9">
      <t>ニュウリョク</t>
    </rPh>
    <phoneticPr fontId="3"/>
  </si>
  <si>
    <t>年月日</t>
    <rPh sb="0" eb="3">
      <t>ネンガッピ</t>
    </rPh>
    <phoneticPr fontId="3"/>
  </si>
  <si>
    <t>共通項目　ア</t>
    <rPh sb="0" eb="2">
      <t>キョウツウ</t>
    </rPh>
    <rPh sb="2" eb="4">
      <t>コウモク</t>
    </rPh>
    <phoneticPr fontId="3"/>
  </si>
  <si>
    <t>→</t>
    <phoneticPr fontId="3"/>
  </si>
  <si>
    <t>（直接入力）</t>
    <rPh sb="1" eb="3">
      <t>チョクセツ</t>
    </rPh>
    <rPh sb="3" eb="5">
      <t>ニュウリョク</t>
    </rPh>
    <phoneticPr fontId="3"/>
  </si>
  <si>
    <t>（番号入力）</t>
    <rPh sb="1" eb="3">
      <t>バンゴウ</t>
    </rPh>
    <rPh sb="3" eb="5">
      <t>ニュウリョク</t>
    </rPh>
    <phoneticPr fontId="3"/>
  </si>
  <si>
    <t>C2</t>
    <phoneticPr fontId="3"/>
  </si>
  <si>
    <t>C3</t>
    <phoneticPr fontId="3"/>
  </si>
  <si>
    <t>C4,5,6</t>
    <phoneticPr fontId="3"/>
  </si>
  <si>
    <t>校長名</t>
    <rPh sb="0" eb="2">
      <t>コウチョウ</t>
    </rPh>
    <rPh sb="2" eb="3">
      <t>メイ</t>
    </rPh>
    <phoneticPr fontId="3"/>
  </si>
  <si>
    <t>申込責任者名</t>
    <rPh sb="0" eb="2">
      <t>モウシコミ</t>
    </rPh>
    <rPh sb="2" eb="5">
      <t>セキニンシャ</t>
    </rPh>
    <rPh sb="5" eb="6">
      <t>メイ</t>
    </rPh>
    <phoneticPr fontId="3"/>
  </si>
  <si>
    <t>監督名</t>
    <rPh sb="0" eb="2">
      <t>カントク</t>
    </rPh>
    <rPh sb="2" eb="3">
      <t>メイ</t>
    </rPh>
    <phoneticPr fontId="3"/>
  </si>
  <si>
    <t>選手code入力</t>
    <rPh sb="0" eb="2">
      <t>センシュ</t>
    </rPh>
    <rPh sb="6" eb="8">
      <t>ニュウリョク</t>
    </rPh>
    <phoneticPr fontId="3"/>
  </si>
  <si>
    <t>男子の場合です</t>
    <rPh sb="0" eb="2">
      <t>ダンシ</t>
    </rPh>
    <rPh sb="3" eb="5">
      <t>バアイ</t>
    </rPh>
    <phoneticPr fontId="3"/>
  </si>
  <si>
    <t>　</t>
    <phoneticPr fontId="3"/>
  </si>
  <si>
    <t>EF2</t>
    <phoneticPr fontId="3"/>
  </si>
  <si>
    <t>(出場ペア数分）</t>
    <rPh sb="1" eb="3">
      <t>シュツジョウ</t>
    </rPh>
    <rPh sb="5" eb="6">
      <t>スウ</t>
    </rPh>
    <rPh sb="6" eb="7">
      <t>ブン</t>
    </rPh>
    <phoneticPr fontId="3"/>
  </si>
  <si>
    <t>参加料を振り込み（別途　振込用紙にて）</t>
    <rPh sb="0" eb="3">
      <t>サンカリョウ</t>
    </rPh>
    <rPh sb="4" eb="5">
      <t>フ</t>
    </rPh>
    <rPh sb="6" eb="7">
      <t>コ</t>
    </rPh>
    <rPh sb="9" eb="11">
      <t>ベット</t>
    </rPh>
    <rPh sb="12" eb="14">
      <t>フリコミ</t>
    </rPh>
    <rPh sb="14" eb="16">
      <t>ヨウシ</t>
    </rPh>
    <phoneticPr fontId="3"/>
  </si>
  <si>
    <t>監督名</t>
    <phoneticPr fontId="3"/>
  </si>
  <si>
    <t>女　子</t>
    <rPh sb="0" eb="1">
      <t>ジョ</t>
    </rPh>
    <rPh sb="2" eb="3">
      <t>コ</t>
    </rPh>
    <phoneticPr fontId="3"/>
  </si>
  <si>
    <t>の箇所は個人ｺｰﾄﾞ(3桁もしくは4桁）のみ入力する。</t>
    <rPh sb="1" eb="3">
      <t>カショ</t>
    </rPh>
    <rPh sb="4" eb="6">
      <t>コジン</t>
    </rPh>
    <rPh sb="12" eb="13">
      <t>ケタ</t>
    </rPh>
    <rPh sb="18" eb="19">
      <t>ケタ</t>
    </rPh>
    <rPh sb="22" eb="24">
      <t>ニュウリョク</t>
    </rPh>
    <phoneticPr fontId="3"/>
  </si>
  <si>
    <t>の直接入力欄には責任者名、監督名等を入力する。</t>
    <phoneticPr fontId="3"/>
  </si>
  <si>
    <t>日本連盟個人登録の手続き、県連盟の団体登録金の振込もお忘れのないようにお願いします。</t>
    <rPh sb="0" eb="2">
      <t>ニホン</t>
    </rPh>
    <rPh sb="2" eb="4">
      <t>レンメイ</t>
    </rPh>
    <rPh sb="4" eb="6">
      <t>コジン</t>
    </rPh>
    <rPh sb="6" eb="8">
      <t>トウロク</t>
    </rPh>
    <rPh sb="9" eb="11">
      <t>テツヅ</t>
    </rPh>
    <rPh sb="13" eb="14">
      <t>ケン</t>
    </rPh>
    <rPh sb="14" eb="16">
      <t>レンメイ</t>
    </rPh>
    <rPh sb="17" eb="19">
      <t>ダンタイ</t>
    </rPh>
    <rPh sb="19" eb="21">
      <t>トウロク</t>
    </rPh>
    <rPh sb="21" eb="22">
      <t>キン</t>
    </rPh>
    <rPh sb="23" eb="25">
      <t>フリコミ</t>
    </rPh>
    <rPh sb="27" eb="28">
      <t>ワス</t>
    </rPh>
    <rPh sb="36" eb="37">
      <t>ネガ</t>
    </rPh>
    <phoneticPr fontId="3"/>
  </si>
  <si>
    <t>学年欄は「３」と直接入力しても「３年」と表示されます</t>
    <rPh sb="0" eb="2">
      <t>ガクネン</t>
    </rPh>
    <rPh sb="2" eb="3">
      <t>ラン</t>
    </rPh>
    <rPh sb="8" eb="10">
      <t>チョクセツ</t>
    </rPh>
    <rPh sb="10" eb="12">
      <t>ニュウリョク</t>
    </rPh>
    <rPh sb="17" eb="18">
      <t>ネン</t>
    </rPh>
    <rPh sb="20" eb="22">
      <t>ヒョウジ</t>
    </rPh>
    <phoneticPr fontId="3"/>
  </si>
  <si>
    <t>高等学校　　男子</t>
    <phoneticPr fontId="3"/>
  </si>
  <si>
    <t>年　齢</t>
    <rPh sb="0" eb="1">
      <t>トシ</t>
    </rPh>
    <rPh sb="2" eb="3">
      <t>ヨワイ</t>
    </rPh>
    <phoneticPr fontId="3"/>
  </si>
  <si>
    <t>ゾーン</t>
    <phoneticPr fontId="3"/>
  </si>
  <si>
    <t>番　号</t>
    <rPh sb="0" eb="1">
      <t>バン</t>
    </rPh>
    <rPh sb="2" eb="3">
      <t>ゴウ</t>
    </rPh>
    <phoneticPr fontId="3"/>
  </si>
  <si>
    <t>別枠
１</t>
    <rPh sb="0" eb="2">
      <t>ベツワク</t>
    </rPh>
    <phoneticPr fontId="3"/>
  </si>
  <si>
    <t>別枠
２</t>
    <rPh sb="0" eb="2">
      <t>ベツワク</t>
    </rPh>
    <phoneticPr fontId="3"/>
  </si>
  <si>
    <t>別枠
３</t>
    <rPh sb="0" eb="2">
      <t>ベツワク</t>
    </rPh>
    <phoneticPr fontId="3"/>
  </si>
  <si>
    <t>別枠
４</t>
    <rPh sb="0" eb="2">
      <t>ベツワク</t>
    </rPh>
    <phoneticPr fontId="3"/>
  </si>
  <si>
    <t>この欄は記入不要</t>
    <rPh sb="2" eb="3">
      <t>ラン</t>
    </rPh>
    <rPh sb="4" eb="6">
      <t>キニュウ</t>
    </rPh>
    <rPh sb="6" eb="8">
      <t>フヨウ</t>
    </rPh>
    <phoneticPr fontId="3"/>
  </si>
  <si>
    <t>↑</t>
    <phoneticPr fontId="3"/>
  </si>
  <si>
    <t>県民</t>
    <rPh sb="0" eb="2">
      <t>ケンミン</t>
    </rPh>
    <phoneticPr fontId="3"/>
  </si>
  <si>
    <t>個人戦出場選手一覧　　</t>
    <rPh sb="0" eb="2">
      <t>コジン</t>
    </rPh>
    <rPh sb="2" eb="3">
      <t>セン</t>
    </rPh>
    <rPh sb="3" eb="5">
      <t>シュツジョウ</t>
    </rPh>
    <rPh sb="5" eb="7">
      <t>センシュ</t>
    </rPh>
    <rPh sb="7" eb="9">
      <t>イチラン</t>
    </rPh>
    <phoneticPr fontId="3"/>
  </si>
  <si>
    <t>男　　　子</t>
    <rPh sb="0" eb="1">
      <t>オトコ</t>
    </rPh>
    <rPh sb="4" eb="5">
      <t>コ</t>
    </rPh>
    <phoneticPr fontId="3"/>
  </si>
  <si>
    <t>選手A(姓）</t>
    <rPh sb="0" eb="2">
      <t>センシュ</t>
    </rPh>
    <rPh sb="4" eb="5">
      <t>セイ</t>
    </rPh>
    <phoneticPr fontId="3"/>
  </si>
  <si>
    <t>選手A(名)</t>
    <rPh sb="0" eb="2">
      <t>センシュ</t>
    </rPh>
    <rPh sb="4" eb="5">
      <t>メイ</t>
    </rPh>
    <phoneticPr fontId="3"/>
  </si>
  <si>
    <t>選手Ｂ(姓)</t>
    <rPh sb="0" eb="2">
      <t>センシュ</t>
    </rPh>
    <rPh sb="4" eb="5">
      <t>セイ</t>
    </rPh>
    <phoneticPr fontId="3"/>
  </si>
  <si>
    <t>選手Ｂ(名)</t>
    <rPh sb="0" eb="2">
      <t>センシュ</t>
    </rPh>
    <rPh sb="4" eb="5">
      <t>メイ</t>
    </rPh>
    <phoneticPr fontId="3"/>
  </si>
  <si>
    <t>大会名</t>
    <rPh sb="0" eb="3">
      <t>タイカイメイ</t>
    </rPh>
    <phoneticPr fontId="3"/>
  </si>
  <si>
    <t>県民大会</t>
    <rPh sb="0" eb="2">
      <t>ケンミン</t>
    </rPh>
    <rPh sb="2" eb="4">
      <t>タイカイ</t>
    </rPh>
    <phoneticPr fontId="3"/>
  </si>
  <si>
    <t>別枠１</t>
    <rPh sb="0" eb="2">
      <t>ベツワク</t>
    </rPh>
    <phoneticPr fontId="3"/>
  </si>
  <si>
    <t>別枠２</t>
    <rPh sb="0" eb="2">
      <t>ベツワク</t>
    </rPh>
    <phoneticPr fontId="3"/>
  </si>
  <si>
    <t>別枠３</t>
    <rPh sb="0" eb="2">
      <t>ベツワク</t>
    </rPh>
    <phoneticPr fontId="3"/>
  </si>
  <si>
    <t>別枠４</t>
    <rPh sb="0" eb="2">
      <t>ベツワク</t>
    </rPh>
    <phoneticPr fontId="3"/>
  </si>
  <si>
    <t>県大会</t>
    <rPh sb="0" eb="3">
      <t>ケンタイカイ</t>
    </rPh>
    <phoneticPr fontId="3"/>
  </si>
  <si>
    <t>年齢</t>
    <rPh sb="0" eb="2">
      <t>ネンレイ</t>
    </rPh>
    <phoneticPr fontId="3"/>
  </si>
  <si>
    <t>直接入力</t>
    <rPh sb="0" eb="2">
      <t>チョクセツ</t>
    </rPh>
    <rPh sb="2" eb="4">
      <t>ニュウリョク</t>
    </rPh>
    <phoneticPr fontId="3"/>
  </si>
  <si>
    <t>↓</t>
    <phoneticPr fontId="3"/>
  </si>
  <si>
    <t>生年月日を入力していなければ</t>
    <rPh sb="0" eb="2">
      <t>セイネン</t>
    </rPh>
    <rPh sb="2" eb="4">
      <t>ガッピ</t>
    </rPh>
    <rPh sb="5" eb="7">
      <t>ニュウリョク</t>
    </rPh>
    <phoneticPr fontId="3"/>
  </si>
  <si>
    <t>ふりがな</t>
    <phoneticPr fontId="3"/>
  </si>
  <si>
    <t>　　　　　　上記の者、表記の大会に出場することを認めます。</t>
    <phoneticPr fontId="3"/>
  </si>
  <si>
    <t>C7</t>
    <phoneticPr fontId="3"/>
  </si>
  <si>
    <t>（ﾘｽﾄ選択）</t>
    <rPh sb="4" eb="6">
      <t>センタク</t>
    </rPh>
    <phoneticPr fontId="3"/>
  </si>
  <si>
    <t>県団体戦入力　イ</t>
    <rPh sb="0" eb="1">
      <t>ケン</t>
    </rPh>
    <rPh sb="1" eb="3">
      <t>ダンタイ</t>
    </rPh>
    <rPh sb="3" eb="4">
      <t>セン</t>
    </rPh>
    <rPh sb="4" eb="6">
      <t>ニュウリョク</t>
    </rPh>
    <phoneticPr fontId="3"/>
  </si>
  <si>
    <t>県個人戦入力　ウ</t>
    <rPh sb="0" eb="1">
      <t>ケン</t>
    </rPh>
    <rPh sb="1" eb="4">
      <t>コジンセン</t>
    </rPh>
    <rPh sb="4" eb="6">
      <t>ニュウリョク</t>
    </rPh>
    <phoneticPr fontId="3"/>
  </si>
  <si>
    <t>県民大会入力　エ</t>
    <rPh sb="0" eb="2">
      <t>ケンミン</t>
    </rPh>
    <rPh sb="2" eb="4">
      <t>タイカイ</t>
    </rPh>
    <rPh sb="4" eb="6">
      <t>ニュウリョク</t>
    </rPh>
    <phoneticPr fontId="3"/>
  </si>
  <si>
    <t>※</t>
    <phoneticPr fontId="3"/>
  </si>
  <si>
    <t>年齢入力</t>
    <rPh sb="0" eb="2">
      <t>ネンレイ</t>
    </rPh>
    <rPh sb="2" eb="4">
      <t>ニュウリョク</t>
    </rPh>
    <phoneticPr fontId="3"/>
  </si>
  <si>
    <t>←データシートに生年月日が入力されていない場合は直接入力してください</t>
    <rPh sb="8" eb="10">
      <t>セイネン</t>
    </rPh>
    <rPh sb="10" eb="12">
      <t>ガッピ</t>
    </rPh>
    <rPh sb="13" eb="15">
      <t>ニュウリョク</t>
    </rPh>
    <rPh sb="21" eb="23">
      <t>バアイ</t>
    </rPh>
    <rPh sb="24" eb="26">
      <t>チョクセツ</t>
    </rPh>
    <rPh sb="26" eb="28">
      <t>ニュウリョク</t>
    </rPh>
    <phoneticPr fontId="3"/>
  </si>
  <si>
    <t>県総体戦績入力</t>
    <rPh sb="0" eb="1">
      <t>ケン</t>
    </rPh>
    <rPh sb="1" eb="3">
      <t>ソウタイ</t>
    </rPh>
    <rPh sb="3" eb="5">
      <t>センセキ</t>
    </rPh>
    <rPh sb="5" eb="7">
      <t>ニュウリョク</t>
    </rPh>
    <phoneticPr fontId="3"/>
  </si>
  <si>
    <t>Ａ戦績</t>
    <rPh sb="1" eb="3">
      <t>センセキ</t>
    </rPh>
    <phoneticPr fontId="3"/>
  </si>
  <si>
    <t>Ｂ戦績</t>
    <rPh sb="1" eb="3">
      <t>センセキ</t>
    </rPh>
    <phoneticPr fontId="3"/>
  </si>
  <si>
    <t>個人戦績（ベスト32以上）</t>
    <rPh sb="0" eb="2">
      <t>コジン</t>
    </rPh>
    <rPh sb="2" eb="4">
      <t>センセキ</t>
    </rPh>
    <rPh sb="10" eb="12">
      <t>イジョウ</t>
    </rPh>
    <phoneticPr fontId="3"/>
  </si>
  <si>
    <t>氏　名</t>
    <phoneticPr fontId="3"/>
  </si>
  <si>
    <t>氏　名</t>
    <phoneticPr fontId="3"/>
  </si>
  <si>
    <t>ふりがな</t>
    <phoneticPr fontId="3"/>
  </si>
  <si>
    <t>↑</t>
    <phoneticPr fontId="3"/>
  </si>
  <si>
    <t>　　　　　　上記の者、表記の大会に出場することを認めます。</t>
    <phoneticPr fontId="3"/>
  </si>
  <si>
    <t>高等学校　　女子</t>
    <rPh sb="6" eb="7">
      <t>ジョ</t>
    </rPh>
    <phoneticPr fontId="3"/>
  </si>
  <si>
    <t>女　　　子</t>
    <rPh sb="0" eb="1">
      <t>ジョ</t>
    </rPh>
    <rPh sb="4" eb="5">
      <t>コ</t>
    </rPh>
    <phoneticPr fontId="3"/>
  </si>
  <si>
    <t>大会申込書</t>
    <phoneticPr fontId="3"/>
  </si>
  <si>
    <t>大 会 申 込 書</t>
    <phoneticPr fontId="3"/>
  </si>
  <si>
    <t>（</t>
    <phoneticPr fontId="3"/>
  </si>
  <si>
    <t>ソフトテニス団体戦　　）</t>
    <rPh sb="6" eb="9">
      <t>ダンタイセン</t>
    </rPh>
    <phoneticPr fontId="3"/>
  </si>
  <si>
    <t>ソフトテニス個人戦　　）</t>
    <rPh sb="6" eb="8">
      <t>コジン</t>
    </rPh>
    <rPh sb="8" eb="9">
      <t>イクサ</t>
    </rPh>
    <phoneticPr fontId="3"/>
  </si>
  <si>
    <t>ソフトテニス個人戦　　）</t>
    <rPh sb="6" eb="9">
      <t>コジンセン</t>
    </rPh>
    <phoneticPr fontId="3"/>
  </si>
  <si>
    <t>（ソフトテニス　</t>
    <phoneticPr fontId="3"/>
  </si>
  <si>
    <t>）</t>
    <phoneticPr fontId="3"/>
  </si>
  <si>
    <t>県総体等戦績入力</t>
    <rPh sb="0" eb="1">
      <t>ケン</t>
    </rPh>
    <rPh sb="1" eb="3">
      <t>ソウタイ</t>
    </rPh>
    <rPh sb="3" eb="4">
      <t>トウ</t>
    </rPh>
    <rPh sb="4" eb="6">
      <t>センセキ</t>
    </rPh>
    <rPh sb="6" eb="8">
      <t>ニュウリョク</t>
    </rPh>
    <phoneticPr fontId="3"/>
  </si>
  <si>
    <t>A戦績</t>
    <rPh sb="1" eb="3">
      <t>センセキ</t>
    </rPh>
    <phoneticPr fontId="3"/>
  </si>
  <si>
    <t>B戦績</t>
    <rPh sb="1" eb="3">
      <t>センセキ</t>
    </rPh>
    <phoneticPr fontId="3"/>
  </si>
  <si>
    <t>県大会</t>
    <rPh sb="0" eb="1">
      <t>ケン</t>
    </rPh>
    <rPh sb="1" eb="3">
      <t>タイカイ</t>
    </rPh>
    <phoneticPr fontId="3"/>
  </si>
  <si>
    <t>県総体・新人</t>
    <rPh sb="0" eb="1">
      <t>ケン</t>
    </rPh>
    <rPh sb="1" eb="3">
      <t>ソウタイ</t>
    </rPh>
    <rPh sb="4" eb="6">
      <t>シンジン</t>
    </rPh>
    <phoneticPr fontId="3"/>
  </si>
  <si>
    <t>←県新人時は県総体・県民大会でベスト３２以上に入った選手欄に入力（例　ベスト８）</t>
    <rPh sb="1" eb="2">
      <t>ケン</t>
    </rPh>
    <rPh sb="2" eb="4">
      <t>シンジン</t>
    </rPh>
    <rPh sb="4" eb="5">
      <t>ジ</t>
    </rPh>
    <rPh sb="6" eb="7">
      <t>ケン</t>
    </rPh>
    <rPh sb="7" eb="9">
      <t>ソウタイ</t>
    </rPh>
    <rPh sb="10" eb="12">
      <t>ケンミン</t>
    </rPh>
    <rPh sb="12" eb="14">
      <t>タイカイ</t>
    </rPh>
    <rPh sb="20" eb="22">
      <t>イジョウ</t>
    </rPh>
    <rPh sb="23" eb="24">
      <t>ハイ</t>
    </rPh>
    <rPh sb="26" eb="28">
      <t>センシュ</t>
    </rPh>
    <rPh sb="28" eb="29">
      <t>ラン</t>
    </rPh>
    <rPh sb="30" eb="32">
      <t>ニュウリョク</t>
    </rPh>
    <rPh sb="33" eb="34">
      <t>レイ</t>
    </rPh>
    <phoneticPr fontId="3"/>
  </si>
  <si>
    <t>←県総体時は前年の県新人でベスト３２以上に入った選手欄に入力（例　ベスト８）</t>
    <rPh sb="1" eb="2">
      <t>ケン</t>
    </rPh>
    <rPh sb="2" eb="4">
      <t>ソウタイ</t>
    </rPh>
    <rPh sb="4" eb="5">
      <t>ドキ</t>
    </rPh>
    <rPh sb="6" eb="8">
      <t>ゼンネン</t>
    </rPh>
    <rPh sb="9" eb="10">
      <t>ケン</t>
    </rPh>
    <rPh sb="10" eb="12">
      <t>シンジン</t>
    </rPh>
    <rPh sb="18" eb="20">
      <t>イジョウ</t>
    </rPh>
    <rPh sb="21" eb="22">
      <t>ハイ</t>
    </rPh>
    <rPh sb="24" eb="26">
      <t>センシュ</t>
    </rPh>
    <rPh sb="26" eb="27">
      <t>ラン</t>
    </rPh>
    <rPh sb="28" eb="30">
      <t>ニュウリョク</t>
    </rPh>
    <rPh sb="31" eb="32">
      <t>レイ</t>
    </rPh>
    <phoneticPr fontId="3"/>
  </si>
  <si>
    <t>←県民大会時は県総体でベスト３２以上に入った選手欄に入力（例　ベスト８）</t>
    <rPh sb="1" eb="3">
      <t>ケンミン</t>
    </rPh>
    <rPh sb="3" eb="5">
      <t>タイカイ</t>
    </rPh>
    <rPh sb="5" eb="6">
      <t>ジ</t>
    </rPh>
    <rPh sb="7" eb="8">
      <t>ケン</t>
    </rPh>
    <rPh sb="8" eb="10">
      <t>ソウタイ</t>
    </rPh>
    <rPh sb="16" eb="18">
      <t>イジョウ</t>
    </rPh>
    <rPh sb="19" eb="20">
      <t>ハイ</t>
    </rPh>
    <rPh sb="22" eb="24">
      <t>センシュ</t>
    </rPh>
    <rPh sb="24" eb="25">
      <t>ラン</t>
    </rPh>
    <rPh sb="26" eb="28">
      <t>ニュウリョク</t>
    </rPh>
    <rPh sb="29" eb="30">
      <t>レイ</t>
    </rPh>
    <phoneticPr fontId="3"/>
  </si>
  <si>
    <t>姓ふりかな</t>
    <rPh sb="0" eb="1">
      <t>セイ</t>
    </rPh>
    <phoneticPr fontId="3"/>
  </si>
  <si>
    <t>名ふりかな</t>
    <rPh sb="0" eb="1">
      <t>メイ</t>
    </rPh>
    <phoneticPr fontId="3"/>
  </si>
  <si>
    <t>提出期限は　郵送書類、メールともに実施要項に記載してある日時までに届くようにお願いします。</t>
    <rPh sb="0" eb="2">
      <t>テイシュツ</t>
    </rPh>
    <rPh sb="2" eb="4">
      <t>キゲン</t>
    </rPh>
    <rPh sb="6" eb="8">
      <t>ユウソウ</t>
    </rPh>
    <rPh sb="8" eb="10">
      <t>ショルイ</t>
    </rPh>
    <rPh sb="17" eb="19">
      <t>ジッシ</t>
    </rPh>
    <rPh sb="19" eb="21">
      <t>ヨウコウ</t>
    </rPh>
    <rPh sb="22" eb="24">
      <t>キサイ</t>
    </rPh>
    <rPh sb="28" eb="30">
      <t>ニチジ</t>
    </rPh>
    <rPh sb="33" eb="34">
      <t>トド</t>
    </rPh>
    <rPh sb="39" eb="40">
      <t>ネガ</t>
    </rPh>
    <phoneticPr fontId="3"/>
  </si>
  <si>
    <t>緊急連絡先(携帯電話）</t>
    <rPh sb="0" eb="2">
      <t>キンキュウ</t>
    </rPh>
    <rPh sb="2" eb="4">
      <t>レンラク</t>
    </rPh>
    <rPh sb="4" eb="5">
      <t>サキ</t>
    </rPh>
    <rPh sb="6" eb="8">
      <t>ケイタイ</t>
    </rPh>
    <rPh sb="8" eb="10">
      <t>デンワ</t>
    </rPh>
    <phoneticPr fontId="3"/>
  </si>
  <si>
    <t>緊急連絡先(携帯電話）</t>
    <rPh sb="0" eb="2">
      <t>キンキュウ</t>
    </rPh>
    <rPh sb="2" eb="5">
      <t>レンラクサキ</t>
    </rPh>
    <rPh sb="6" eb="8">
      <t>ケイタイ</t>
    </rPh>
    <rPh sb="8" eb="10">
      <t>デンワ</t>
    </rPh>
    <phoneticPr fontId="3"/>
  </si>
  <si>
    <t>県ｼﾝｸﾞﾙｽ</t>
    <rPh sb="0" eb="1">
      <t>ケン</t>
    </rPh>
    <phoneticPr fontId="3"/>
  </si>
  <si>
    <t>交通機関</t>
    <rPh sb="0" eb="2">
      <t>コウツウ</t>
    </rPh>
    <rPh sb="2" eb="4">
      <t>キカン</t>
    </rPh>
    <phoneticPr fontId="1"/>
  </si>
  <si>
    <t>公共機関等</t>
    <rPh sb="0" eb="4">
      <t>コウキョウキカン</t>
    </rPh>
    <rPh sb="4" eb="5">
      <t>トウ</t>
    </rPh>
    <phoneticPr fontId="1"/>
  </si>
  <si>
    <t>自動車</t>
    <rPh sb="0" eb="3">
      <t>ジドウシャ</t>
    </rPh>
    <phoneticPr fontId="1"/>
  </si>
  <si>
    <t>マイクロバス</t>
  </si>
  <si>
    <t>大型バス</t>
    <rPh sb="0" eb="2">
      <t>オオガタ</t>
    </rPh>
    <phoneticPr fontId="1"/>
  </si>
  <si>
    <t>その他</t>
    <rPh sb="2" eb="3">
      <t>タ</t>
    </rPh>
    <phoneticPr fontId="1"/>
  </si>
  <si>
    <t>選択</t>
    <rPh sb="0" eb="2">
      <t>センタク</t>
    </rPh>
    <phoneticPr fontId="3"/>
  </si>
  <si>
    <t>県ｼﾝｸﾞﾙｽ大会</t>
    <rPh sb="0" eb="1">
      <t>ケン</t>
    </rPh>
    <rPh sb="6" eb="8">
      <t>タイカイ</t>
    </rPh>
    <rPh sb="7" eb="9">
      <t>タイカイ</t>
    </rPh>
    <phoneticPr fontId="3"/>
  </si>
  <si>
    <t>選手１１</t>
    <rPh sb="0" eb="2">
      <t>センシュ</t>
    </rPh>
    <phoneticPr fontId="3"/>
  </si>
  <si>
    <t>選手１２</t>
    <rPh sb="0" eb="2">
      <t>センシュ</t>
    </rPh>
    <phoneticPr fontId="3"/>
  </si>
  <si>
    <t>選手１３</t>
    <rPh sb="0" eb="2">
      <t>センシュ</t>
    </rPh>
    <phoneticPr fontId="3"/>
  </si>
  <si>
    <t>選手１４</t>
    <rPh sb="0" eb="2">
      <t>センシュ</t>
    </rPh>
    <phoneticPr fontId="3"/>
  </si>
  <si>
    <t>個人戦績（ベスト16以上）</t>
    <rPh sb="0" eb="2">
      <t>コジン</t>
    </rPh>
    <rPh sb="2" eb="4">
      <t>センセキ</t>
    </rPh>
    <rPh sb="10" eb="12">
      <t>イジョウ</t>
    </rPh>
    <phoneticPr fontId="3"/>
  </si>
  <si>
    <t>県ｼﾝｸﾞﾙｽ大会</t>
    <rPh sb="0" eb="1">
      <t>ケン</t>
    </rPh>
    <rPh sb="7" eb="9">
      <t>タイカイ</t>
    </rPh>
    <phoneticPr fontId="3"/>
  </si>
  <si>
    <t>交通手段</t>
    <rPh sb="0" eb="2">
      <t>コウツウ</t>
    </rPh>
    <rPh sb="2" eb="4">
      <t>シュダン</t>
    </rPh>
    <phoneticPr fontId="3"/>
  </si>
  <si>
    <t>緊急連絡先</t>
    <rPh sb="0" eb="2">
      <t>キンキュウ</t>
    </rPh>
    <phoneticPr fontId="3"/>
  </si>
  <si>
    <t>緊急連絡先(携帯電話等）</t>
    <rPh sb="0" eb="2">
      <t>キンキュウ</t>
    </rPh>
    <rPh sb="2" eb="5">
      <t>レンラクサキ</t>
    </rPh>
    <rPh sb="6" eb="8">
      <t>ケイタイ</t>
    </rPh>
    <rPh sb="8" eb="10">
      <t>デンワ</t>
    </rPh>
    <rPh sb="10" eb="11">
      <t>トウ</t>
    </rPh>
    <phoneticPr fontId="3"/>
  </si>
  <si>
    <t>緊急連絡先</t>
    <rPh sb="0" eb="2">
      <t>キンキュウ</t>
    </rPh>
    <rPh sb="2" eb="4">
      <t>レンラク</t>
    </rPh>
    <rPh sb="4" eb="5">
      <t>サキ</t>
    </rPh>
    <phoneticPr fontId="3"/>
  </si>
  <si>
    <t>シート③～⑫に反映され、それぞれ必要な様式に出力できます。</t>
    <rPh sb="7" eb="9">
      <t>ハンエイ</t>
    </rPh>
    <rPh sb="16" eb="18">
      <t>ヒツヨウ</t>
    </rPh>
    <rPh sb="19" eb="21">
      <t>ヨウシキ</t>
    </rPh>
    <rPh sb="22" eb="24">
      <t>シュツリョク</t>
    </rPh>
    <phoneticPr fontId="3"/>
  </si>
  <si>
    <t>③～⑫県申込書ｼｰﾄ</t>
    <rPh sb="3" eb="4">
      <t>ケン</t>
    </rPh>
    <rPh sb="4" eb="7">
      <t>モウシコミショ</t>
    </rPh>
    <phoneticPr fontId="3"/>
  </si>
  <si>
    <t>⑬～⑱県提出用ｼｰﾄ</t>
    <rPh sb="3" eb="4">
      <t>ケン</t>
    </rPh>
    <rPh sb="4" eb="6">
      <t>テイシュツ</t>
    </rPh>
    <rPh sb="6" eb="7">
      <t>ヨウ</t>
    </rPh>
    <phoneticPr fontId="3"/>
  </si>
  <si>
    <t>（提出用シートはこのファイルにある様式のみです。ここ（ｼｰﾄ⑬～⑱）に直接入力してもらっても結構です）</t>
    <rPh sb="1" eb="3">
      <t>テイシュツ</t>
    </rPh>
    <rPh sb="3" eb="4">
      <t>ヨウ</t>
    </rPh>
    <rPh sb="17" eb="19">
      <t>ヨウシキ</t>
    </rPh>
    <rPh sb="35" eb="37">
      <t>チョクセツ</t>
    </rPh>
    <rPh sb="37" eb="39">
      <t>ニュウリョク</t>
    </rPh>
    <rPh sb="46" eb="48">
      <t>ケッコウ</t>
    </rPh>
    <phoneticPr fontId="3"/>
  </si>
  <si>
    <t>県団体、県個人、県民、県ｼﾝｸﾞﾙｽともに各２種類の様式が必要になりますので、このようなファイルを作成してみました。</t>
    <rPh sb="0" eb="1">
      <t>ケン</t>
    </rPh>
    <rPh sb="1" eb="3">
      <t>ダンタイ</t>
    </rPh>
    <rPh sb="4" eb="5">
      <t>ケン</t>
    </rPh>
    <rPh sb="5" eb="7">
      <t>コジン</t>
    </rPh>
    <rPh sb="8" eb="10">
      <t>ケンミン</t>
    </rPh>
    <rPh sb="11" eb="12">
      <t>ケン</t>
    </rPh>
    <rPh sb="21" eb="22">
      <t>カク</t>
    </rPh>
    <rPh sb="23" eb="25">
      <t>シュルイ</t>
    </rPh>
    <rPh sb="26" eb="28">
      <t>ヨウシキ</t>
    </rPh>
    <rPh sb="29" eb="31">
      <t>ヒツヨウ</t>
    </rPh>
    <rPh sb="49" eb="51">
      <t>サクセイ</t>
    </rPh>
    <phoneticPr fontId="3"/>
  </si>
  <si>
    <t>県ｼﾝｸﾞﾙｽ大会入力　オ</t>
    <rPh sb="0" eb="1">
      <t>ケン</t>
    </rPh>
    <rPh sb="6" eb="8">
      <t>タイカイ</t>
    </rPh>
    <rPh sb="7" eb="9">
      <t>タイカイ</t>
    </rPh>
    <rPh sb="9" eb="11">
      <t>ニュウリョク</t>
    </rPh>
    <phoneticPr fontId="3"/>
  </si>
  <si>
    <t>←自動的に反映されます</t>
    <rPh sb="1" eb="4">
      <t>ジドウテキ</t>
    </rPh>
    <rPh sb="5" eb="7">
      <t>ハンエイ</t>
    </rPh>
    <phoneticPr fontId="3"/>
  </si>
  <si>
    <t>↓自動的に反映されます</t>
    <rPh sb="1" eb="4">
      <t>ジドウテキ</t>
    </rPh>
    <rPh sb="5" eb="7">
      <t>ハンエイ</t>
    </rPh>
    <phoneticPr fontId="3"/>
  </si>
  <si>
    <t>県団体、県個人、県民、県ｼﾝｸﾞﾙｽともに各２種類の様式が必要になります.</t>
    <rPh sb="0" eb="1">
      <t>ケン</t>
    </rPh>
    <rPh sb="1" eb="3">
      <t>ダンタイ</t>
    </rPh>
    <rPh sb="4" eb="5">
      <t>ケン</t>
    </rPh>
    <rPh sb="5" eb="7">
      <t>コジン</t>
    </rPh>
    <rPh sb="8" eb="10">
      <t>ケンミン</t>
    </rPh>
    <rPh sb="11" eb="12">
      <t>ケン</t>
    </rPh>
    <rPh sb="21" eb="22">
      <t>カク</t>
    </rPh>
    <rPh sb="23" eb="25">
      <t>シュルイ</t>
    </rPh>
    <rPh sb="26" eb="28">
      <t>ヨウシキ</t>
    </rPh>
    <rPh sb="29" eb="31">
      <t>ヒツヨウ</t>
    </rPh>
    <phoneticPr fontId="3"/>
  </si>
  <si>
    <t>をＡ４用紙にプリントアウトし、必要項目を確認後、校長印を押印し「各支部ソフトテニス事務局」まで郵送</t>
    <rPh sb="3" eb="5">
      <t>ヨウシ</t>
    </rPh>
    <rPh sb="15" eb="17">
      <t>ヒツヨウ</t>
    </rPh>
    <rPh sb="17" eb="19">
      <t>コウモク</t>
    </rPh>
    <rPh sb="20" eb="22">
      <t>カクニン</t>
    </rPh>
    <rPh sb="22" eb="23">
      <t>ゴ</t>
    </rPh>
    <rPh sb="24" eb="26">
      <t>コウチョウ</t>
    </rPh>
    <rPh sb="26" eb="27">
      <t>イン</t>
    </rPh>
    <rPh sb="28" eb="30">
      <t>オウイン</t>
    </rPh>
    <rPh sb="32" eb="33">
      <t>カク</t>
    </rPh>
    <rPh sb="33" eb="35">
      <t>シブ</t>
    </rPh>
    <rPh sb="41" eb="44">
      <t>ジムキョク</t>
    </rPh>
    <rPh sb="47" eb="49">
      <t>ユウソウ</t>
    </rPh>
    <phoneticPr fontId="3"/>
  </si>
  <si>
    <t>の内容を確認後、各支部ソフトテニスアドレスにメール添付ファイルとして送信（必ず件名に学校番号、学校名を表示）</t>
    <rPh sb="1" eb="3">
      <t>ナイヨウ</t>
    </rPh>
    <rPh sb="4" eb="6">
      <t>カクニン</t>
    </rPh>
    <rPh sb="6" eb="7">
      <t>ゴ</t>
    </rPh>
    <rPh sb="8" eb="11">
      <t>カクシブ</t>
    </rPh>
    <rPh sb="25" eb="27">
      <t>テンプ</t>
    </rPh>
    <rPh sb="34" eb="36">
      <t>ソウシン</t>
    </rPh>
    <rPh sb="37" eb="38">
      <t>カナラ</t>
    </rPh>
    <rPh sb="39" eb="41">
      <t>ケンメイ</t>
    </rPh>
    <rPh sb="42" eb="44">
      <t>ガッコウ</t>
    </rPh>
    <rPh sb="44" eb="46">
      <t>バンゴウ</t>
    </rPh>
    <rPh sb="47" eb="50">
      <t>ガッコウメイ</t>
    </rPh>
    <rPh sb="51" eb="53">
      <t>ヒョウジ</t>
    </rPh>
    <phoneticPr fontId="3"/>
  </si>
  <si>
    <t>いろいろ不備があると思いますが、これを利用していただければ、少しは事務手続きが簡素化できるのではと思います。</t>
    <rPh sb="39" eb="42">
      <t>カンソカ</t>
    </rPh>
    <phoneticPr fontId="3"/>
  </si>
  <si>
    <t>①生徒基本データシート</t>
    <rPh sb="1" eb="3">
      <t>セイト</t>
    </rPh>
    <rPh sb="3" eb="5">
      <t>キホン</t>
    </rPh>
    <phoneticPr fontId="3"/>
  </si>
  <si>
    <t>データシート番号と機能</t>
    <rPh sb="6" eb="8">
      <t>バンゴウ</t>
    </rPh>
    <rPh sb="9" eb="11">
      <t>キノウ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</si>
  <si>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</si>
  <si>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</si>
  <si>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</si>
  <si>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</si>
  <si>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</si>
  <si>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</si>
  <si>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</si>
  <si>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</si>
  <si>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</si>
  <si>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</si>
  <si>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</si>
  <si>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</si>
  <si>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</si>
  <si>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</si>
  <si>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</si>
  <si>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</si>
  <si>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</si>
  <si>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</si>
  <si>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県大会</t>
    <rPh sb="0" eb="3">
      <t>ケンタイカイ</t>
    </rPh>
    <phoneticPr fontId="3"/>
  </si>
  <si>
    <t>男子</t>
    <rPh sb="0" eb="2">
      <t>ダンシ</t>
    </rPh>
    <phoneticPr fontId="3"/>
  </si>
  <si>
    <t>団体</t>
    <rPh sb="0" eb="2">
      <t>ダンタイ</t>
    </rPh>
    <phoneticPr fontId="3"/>
  </si>
  <si>
    <t>印刷用</t>
    <rPh sb="0" eb="2">
      <t>インサツ</t>
    </rPh>
    <rPh sb="2" eb="3">
      <t>ヨウ</t>
    </rPh>
    <phoneticPr fontId="3"/>
  </si>
  <si>
    <t>各校入力シート</t>
    <rPh sb="0" eb="2">
      <t>カクコウ</t>
    </rPh>
    <rPh sb="2" eb="4">
      <t>ニュウリョク</t>
    </rPh>
    <phoneticPr fontId="3"/>
  </si>
  <si>
    <t>各校の校長名、顧問名、連絡先、移動手段等の基本情報入力</t>
    <rPh sb="0" eb="2">
      <t>カクコウ</t>
    </rPh>
    <rPh sb="3" eb="6">
      <t>コウチョウメイ</t>
    </rPh>
    <rPh sb="7" eb="9">
      <t>コモン</t>
    </rPh>
    <rPh sb="9" eb="10">
      <t>メイ</t>
    </rPh>
    <rPh sb="11" eb="13">
      <t>レンラク</t>
    </rPh>
    <rPh sb="13" eb="14">
      <t>サキ</t>
    </rPh>
    <rPh sb="15" eb="17">
      <t>イドウ</t>
    </rPh>
    <rPh sb="17" eb="19">
      <t>シュダン</t>
    </rPh>
    <rPh sb="19" eb="20">
      <t>トウ</t>
    </rPh>
    <rPh sb="21" eb="23">
      <t>キホン</t>
    </rPh>
    <rPh sb="23" eb="25">
      <t>ジョウホウ</t>
    </rPh>
    <rPh sb="25" eb="27">
      <t>ニュウリョク</t>
    </rPh>
    <phoneticPr fontId="3"/>
  </si>
  <si>
    <t>女子</t>
    <rPh sb="0" eb="2">
      <t>ジョシ</t>
    </rPh>
    <phoneticPr fontId="3"/>
  </si>
  <si>
    <t>個人</t>
    <rPh sb="0" eb="2">
      <t>コジン</t>
    </rPh>
    <phoneticPr fontId="3"/>
  </si>
  <si>
    <t>県民大会</t>
    <rPh sb="0" eb="2">
      <t>ケンミン</t>
    </rPh>
    <rPh sb="2" eb="4">
      <t>タイカイ</t>
    </rPh>
    <phoneticPr fontId="3"/>
  </si>
  <si>
    <t>シングル</t>
    <phoneticPr fontId="3"/>
  </si>
  <si>
    <t>支部委員長用データ領域</t>
    <rPh sb="0" eb="2">
      <t>シブ</t>
    </rPh>
    <rPh sb="2" eb="5">
      <t>イインチョウ</t>
    </rPh>
    <rPh sb="5" eb="6">
      <t>ヨウ</t>
    </rPh>
    <rPh sb="9" eb="11">
      <t>リョウイキ</t>
    </rPh>
    <phoneticPr fontId="3"/>
  </si>
  <si>
    <t>団体戦</t>
    <rPh sb="0" eb="3">
      <t>ダンタイセン</t>
    </rPh>
    <phoneticPr fontId="3"/>
  </si>
  <si>
    <t>個人戦</t>
    <rPh sb="0" eb="3">
      <t>コジンセン</t>
    </rPh>
    <phoneticPr fontId="3"/>
  </si>
  <si>
    <t>触らないでください</t>
    <rPh sb="0" eb="1">
      <t>サワ</t>
    </rPh>
    <phoneticPr fontId="3"/>
  </si>
  <si>
    <t>県民用</t>
    <rPh sb="0" eb="2">
      <t>ケンミン</t>
    </rPh>
    <rPh sb="2" eb="3">
      <t>ヨウ</t>
    </rPh>
    <phoneticPr fontId="3"/>
  </si>
  <si>
    <t>シングルス用</t>
    <rPh sb="5" eb="6">
      <t>ヨウ</t>
    </rPh>
    <phoneticPr fontId="3"/>
  </si>
  <si>
    <t>申し込み書の
印刷、郵送</t>
    <rPh sb="0" eb="1">
      <t>モウ</t>
    </rPh>
    <rPh sb="2" eb="3">
      <t>コ</t>
    </rPh>
    <rPh sb="4" eb="5">
      <t>ショ</t>
    </rPh>
    <rPh sb="7" eb="9">
      <t>インサツ</t>
    </rPh>
    <rPh sb="10" eb="12">
      <t>ユウソウ</t>
    </rPh>
    <phoneticPr fontId="3"/>
  </si>
  <si>
    <t>データのeメールでの添付</t>
    <rPh sb="10" eb="12">
      <t>テンプ</t>
    </rPh>
    <phoneticPr fontId="3"/>
  </si>
  <si>
    <t>支部委員長へ</t>
    <rPh sb="0" eb="2">
      <t>シブ</t>
    </rPh>
    <rPh sb="2" eb="5">
      <t>イインチョウ</t>
    </rPh>
    <phoneticPr fontId="3"/>
  </si>
  <si>
    <t>※県総体、県新人は③～⑥のシート、県民大会は⑦と⑧のシート、
県ｼﾝｸﾞﾙｽ大会は⑨、⑩のシート（申込書）を、「印刷」、「公印押印」、郵送</t>
    <rPh sb="1" eb="2">
      <t>ケン</t>
    </rPh>
    <rPh sb="2" eb="4">
      <t>ソウタイ</t>
    </rPh>
    <rPh sb="5" eb="6">
      <t>ケン</t>
    </rPh>
    <rPh sb="6" eb="8">
      <t>シンジン</t>
    </rPh>
    <rPh sb="17" eb="19">
      <t>ケンミン</t>
    </rPh>
    <rPh sb="19" eb="21">
      <t>タイカイ</t>
    </rPh>
    <rPh sb="49" eb="52">
      <t>モウシコミショ</t>
    </rPh>
    <rPh sb="56" eb="58">
      <t>インサツ</t>
    </rPh>
    <rPh sb="61" eb="63">
      <t>コウイン</t>
    </rPh>
    <rPh sb="63" eb="65">
      <t>オウイン</t>
    </rPh>
    <rPh sb="67" eb="69">
      <t>ユウソウ</t>
    </rPh>
    <phoneticPr fontId="3"/>
  </si>
  <si>
    <t>印刷用</t>
    <rPh sb="0" eb="3">
      <t>インサツヨウ</t>
    </rPh>
    <phoneticPr fontId="3"/>
  </si>
  <si>
    <t>県大会申込みエクセル版　利用手順です。（不備があるかもしれませんので、プリントアウトした後確認して下さい。）</t>
    <rPh sb="0" eb="3">
      <t>ケンタイカイ</t>
    </rPh>
    <rPh sb="3" eb="5">
      <t>モウシコ</t>
    </rPh>
    <rPh sb="10" eb="11">
      <t>バン</t>
    </rPh>
    <rPh sb="12" eb="14">
      <t>リヨウ</t>
    </rPh>
    <rPh sb="14" eb="16">
      <t>テジュン</t>
    </rPh>
    <rPh sb="20" eb="22">
      <t>フビ</t>
    </rPh>
    <rPh sb="44" eb="45">
      <t>ノチ</t>
    </rPh>
    <rPh sb="45" eb="47">
      <t>カクニン</t>
    </rPh>
    <rPh sb="49" eb="50">
      <t>クダ</t>
    </rPh>
    <phoneticPr fontId="3"/>
  </si>
  <si>
    <t>県大会の申し込みは、この様式でお願いします。</t>
    <rPh sb="0" eb="3">
      <t>ケンタイカイ</t>
    </rPh>
    <rPh sb="4" eb="5">
      <t>モウ</t>
    </rPh>
    <rPh sb="6" eb="7">
      <t>コ</t>
    </rPh>
    <rPh sb="12" eb="14">
      <t>ヨウシキ</t>
    </rPh>
    <rPh sb="16" eb="17">
      <t>ネガ</t>
    </rPh>
    <phoneticPr fontId="3"/>
  </si>
  <si>
    <t>（男子、女子はまとめて学校で一括してください。煩雑になりますので別々に送らないでください）</t>
    <rPh sb="1" eb="3">
      <t>ダンシ</t>
    </rPh>
    <rPh sb="4" eb="6">
      <t>ジョシ</t>
    </rPh>
    <rPh sb="11" eb="13">
      <t>ガッコウ</t>
    </rPh>
    <rPh sb="14" eb="16">
      <t>イッカツ</t>
    </rPh>
    <rPh sb="23" eb="25">
      <t>ハンザツ</t>
    </rPh>
    <rPh sb="32" eb="34">
      <t>ベツベツ</t>
    </rPh>
    <rPh sb="35" eb="36">
      <t>オク</t>
    </rPh>
    <phoneticPr fontId="3"/>
  </si>
  <si>
    <t>（個人）</t>
    <rPh sb="1" eb="3">
      <t>コジン</t>
    </rPh>
    <phoneticPr fontId="3"/>
  </si>
  <si>
    <t>→入力後、
　　印刷、
　　確認</t>
    <rPh sb="1" eb="3">
      <t>ニュウリョク</t>
    </rPh>
    <rPh sb="3" eb="4">
      <t>ゴ</t>
    </rPh>
    <rPh sb="8" eb="10">
      <t>インサツ</t>
    </rPh>
    <rPh sb="14" eb="16">
      <t>カクニン</t>
    </rPh>
    <phoneticPr fontId="3"/>
  </si>
  <si>
    <t>兵庫高体連　ソフトテニス専門部　県大会申し込み関係ファイル</t>
    <rPh sb="0" eb="2">
      <t>ヒョウゴ</t>
    </rPh>
    <rPh sb="2" eb="5">
      <t>コウタイレン</t>
    </rPh>
    <rPh sb="12" eb="15">
      <t>センモンブ</t>
    </rPh>
    <rPh sb="16" eb="19">
      <t>ケンタイカイ</t>
    </rPh>
    <rPh sb="19" eb="20">
      <t>モウ</t>
    </rPh>
    <rPh sb="21" eb="22">
      <t>コ</t>
    </rPh>
    <rPh sb="23" eb="25">
      <t>カンケイ</t>
    </rPh>
    <phoneticPr fontId="3"/>
  </si>
  <si>
    <t>姓</t>
    <rPh sb="0" eb="1">
      <t>セイ</t>
    </rPh>
    <phoneticPr fontId="3"/>
  </si>
  <si>
    <t>名</t>
    <rPh sb="0" eb="1">
      <t>メイ</t>
    </rPh>
    <phoneticPr fontId="3"/>
  </si>
  <si>
    <t>ファイル名を「学校番号　学校名　男女　H29○○大会申込　（例　291洲本男女H29県総体申込　）」に変更してから</t>
    <rPh sb="4" eb="5">
      <t>メイ</t>
    </rPh>
    <rPh sb="7" eb="9">
      <t>ガッコウ</t>
    </rPh>
    <rPh sb="9" eb="11">
      <t>バンゴウ</t>
    </rPh>
    <rPh sb="12" eb="15">
      <t>ガッコウメイ</t>
    </rPh>
    <rPh sb="16" eb="18">
      <t>ダンジョ</t>
    </rPh>
    <rPh sb="24" eb="26">
      <t>タイカイ</t>
    </rPh>
    <rPh sb="26" eb="28">
      <t>モウシコミ</t>
    </rPh>
    <rPh sb="30" eb="31">
      <t>レイ</t>
    </rPh>
    <rPh sb="35" eb="37">
      <t>スモト</t>
    </rPh>
    <rPh sb="37" eb="39">
      <t>ダンジョ</t>
    </rPh>
    <rPh sb="42" eb="43">
      <t>ケン</t>
    </rPh>
    <rPh sb="43" eb="45">
      <t>ソウタイ</t>
    </rPh>
    <rPh sb="45" eb="47">
      <t>モウシコミ</t>
    </rPh>
    <rPh sb="51" eb="53">
      <t>ヘンコウ</t>
    </rPh>
    <phoneticPr fontId="3"/>
  </si>
  <si>
    <t>お手数をおかけしますが、よろしくお願いします。</t>
    <rPh sb="1" eb="3">
      <t>テスウ</t>
    </rPh>
    <rPh sb="17" eb="18">
      <t>ネガ</t>
    </rPh>
    <phoneticPr fontId="3"/>
  </si>
  <si>
    <t>別に手作業で全て入力してもらっても構いません（指定シートに直接入力する）</t>
    <rPh sb="0" eb="1">
      <t>ベツ</t>
    </rPh>
    <rPh sb="2" eb="5">
      <t>テサギョウ</t>
    </rPh>
    <rPh sb="6" eb="7">
      <t>スベ</t>
    </rPh>
    <rPh sb="8" eb="10">
      <t>ニュウリョク</t>
    </rPh>
    <rPh sb="17" eb="18">
      <t>カマ</t>
    </rPh>
    <rPh sb="23" eb="25">
      <t>シテイ</t>
    </rPh>
    <rPh sb="29" eb="31">
      <t>チョクセツ</t>
    </rPh>
    <rPh sb="31" eb="33">
      <t>ニュウリョク</t>
    </rPh>
    <phoneticPr fontId="3"/>
  </si>
  <si>
    <t>001</t>
  </si>
  <si>
    <t>神戸大学附属</t>
  </si>
  <si>
    <t>051</t>
  </si>
  <si>
    <t>神戸大学附属特別支援</t>
  </si>
  <si>
    <t>091</t>
  </si>
  <si>
    <t>明石工業高専</t>
  </si>
  <si>
    <t>101</t>
  </si>
  <si>
    <t>御影</t>
  </si>
  <si>
    <t>102</t>
  </si>
  <si>
    <t>神戸</t>
  </si>
  <si>
    <t>103</t>
  </si>
  <si>
    <t>兵庫</t>
  </si>
  <si>
    <t>104</t>
  </si>
  <si>
    <t>夢野台</t>
  </si>
  <si>
    <t>105</t>
  </si>
  <si>
    <t>長田</t>
  </si>
  <si>
    <t>107</t>
  </si>
  <si>
    <t>星陵</t>
  </si>
  <si>
    <t>108</t>
  </si>
  <si>
    <t>北須磨</t>
  </si>
  <si>
    <t>109</t>
  </si>
  <si>
    <t>神戸北</t>
  </si>
  <si>
    <t>110</t>
  </si>
  <si>
    <t>神戸甲北</t>
  </si>
  <si>
    <t>111</t>
  </si>
  <si>
    <t>舞子</t>
  </si>
  <si>
    <t>112</t>
  </si>
  <si>
    <t>東灘</t>
  </si>
  <si>
    <t>113</t>
  </si>
  <si>
    <t>伊川谷</t>
  </si>
  <si>
    <t>114</t>
  </si>
  <si>
    <t>兵庫工業</t>
  </si>
  <si>
    <t>115</t>
  </si>
  <si>
    <t>神戸商業</t>
  </si>
  <si>
    <t>117</t>
  </si>
  <si>
    <t>湊川</t>
  </si>
  <si>
    <t>118</t>
  </si>
  <si>
    <t>神戸工業</t>
  </si>
  <si>
    <t>119</t>
  </si>
  <si>
    <t>長田商業</t>
  </si>
  <si>
    <t>120</t>
  </si>
  <si>
    <t>青雲</t>
  </si>
  <si>
    <t>121</t>
  </si>
  <si>
    <t>西宮（県立）</t>
  </si>
  <si>
    <t>122</t>
  </si>
  <si>
    <t>鳴尾</t>
  </si>
  <si>
    <t>123</t>
  </si>
  <si>
    <t>西宮北</t>
  </si>
  <si>
    <t>124</t>
  </si>
  <si>
    <t>西宮南</t>
  </si>
  <si>
    <t>125</t>
  </si>
  <si>
    <t>芦屋（県立）</t>
  </si>
  <si>
    <t>126</t>
  </si>
  <si>
    <t>尼崎（県立）</t>
  </si>
  <si>
    <t>127</t>
  </si>
  <si>
    <t>尼崎北</t>
  </si>
  <si>
    <t>128</t>
  </si>
  <si>
    <t>尼崎西</t>
  </si>
  <si>
    <t>129</t>
  </si>
  <si>
    <t>尼崎小田</t>
  </si>
  <si>
    <t>131</t>
  </si>
  <si>
    <t>伊丹（県立）</t>
  </si>
  <si>
    <t>132</t>
  </si>
  <si>
    <t>伊丹北</t>
  </si>
  <si>
    <t>133</t>
  </si>
  <si>
    <t>宝塚</t>
  </si>
  <si>
    <t>134</t>
  </si>
  <si>
    <t>宝塚東</t>
  </si>
  <si>
    <t>135</t>
  </si>
  <si>
    <t>川西緑台</t>
  </si>
  <si>
    <t>136</t>
  </si>
  <si>
    <t>川西明峰</t>
  </si>
  <si>
    <t>137</t>
  </si>
  <si>
    <t>猪名川</t>
  </si>
  <si>
    <t>138</t>
  </si>
  <si>
    <t>尼崎工業（県立）</t>
  </si>
  <si>
    <t>142</t>
  </si>
  <si>
    <t>川西</t>
  </si>
  <si>
    <t>143</t>
  </si>
  <si>
    <t>神崎工業</t>
  </si>
  <si>
    <t>144</t>
  </si>
  <si>
    <t>有馬</t>
  </si>
  <si>
    <t>145</t>
  </si>
  <si>
    <t>柏原</t>
  </si>
  <si>
    <t>146</t>
  </si>
  <si>
    <t>氷上西</t>
  </si>
  <si>
    <t>147</t>
  </si>
  <si>
    <t>氷上</t>
  </si>
  <si>
    <t>148</t>
  </si>
  <si>
    <t>篠山鳳鳴</t>
  </si>
  <si>
    <t>149</t>
  </si>
  <si>
    <t>篠山産業</t>
  </si>
  <si>
    <t>150</t>
  </si>
  <si>
    <t>151</t>
  </si>
  <si>
    <t>152</t>
  </si>
  <si>
    <t>153</t>
  </si>
  <si>
    <t>154</t>
  </si>
  <si>
    <t>155</t>
  </si>
  <si>
    <t>156</t>
  </si>
  <si>
    <t>157</t>
  </si>
  <si>
    <t>158</t>
  </si>
  <si>
    <t>159</t>
  </si>
  <si>
    <t>160</t>
  </si>
  <si>
    <t>161</t>
  </si>
  <si>
    <t>162</t>
  </si>
  <si>
    <t>163</t>
  </si>
  <si>
    <t>164</t>
  </si>
  <si>
    <t>165</t>
  </si>
  <si>
    <t>166</t>
  </si>
  <si>
    <t>農業</t>
  </si>
  <si>
    <t>167</t>
  </si>
  <si>
    <t>東播工業</t>
  </si>
  <si>
    <t>168</t>
  </si>
  <si>
    <t>小野工業</t>
  </si>
  <si>
    <t>169</t>
  </si>
  <si>
    <t>西脇工業</t>
  </si>
  <si>
    <t>170</t>
  </si>
  <si>
    <t>播磨農業</t>
  </si>
  <si>
    <t>171</t>
  </si>
  <si>
    <t>錦城</t>
  </si>
  <si>
    <t>172</t>
  </si>
  <si>
    <t>西脇北</t>
  </si>
  <si>
    <t>173</t>
  </si>
  <si>
    <t>姫路東</t>
  </si>
  <si>
    <t>174</t>
  </si>
  <si>
    <t>姫路西</t>
  </si>
  <si>
    <t>175</t>
  </si>
  <si>
    <t>姫路南</t>
  </si>
  <si>
    <t>176</t>
  </si>
  <si>
    <t>姫路別所</t>
  </si>
  <si>
    <t>177</t>
  </si>
  <si>
    <t>福崎</t>
  </si>
  <si>
    <t>178</t>
  </si>
  <si>
    <t>香寺</t>
  </si>
  <si>
    <t>179</t>
  </si>
  <si>
    <t>夢前</t>
  </si>
  <si>
    <t>180</t>
  </si>
  <si>
    <t>龍野</t>
  </si>
  <si>
    <t>181</t>
  </si>
  <si>
    <t>新宮</t>
  </si>
  <si>
    <t>182</t>
  </si>
  <si>
    <t>赤穂</t>
  </si>
  <si>
    <t>183</t>
  </si>
  <si>
    <t>上郡</t>
  </si>
  <si>
    <t>184</t>
  </si>
  <si>
    <t>佐用</t>
  </si>
  <si>
    <t>185</t>
  </si>
  <si>
    <t>山崎</t>
  </si>
  <si>
    <t>186</t>
  </si>
  <si>
    <t>伊和</t>
  </si>
  <si>
    <t>187</t>
  </si>
  <si>
    <t>千種</t>
  </si>
  <si>
    <t>188</t>
  </si>
  <si>
    <t>姫路工業</t>
  </si>
  <si>
    <t>189</t>
  </si>
  <si>
    <t>姫路商業</t>
  </si>
  <si>
    <t>190</t>
  </si>
  <si>
    <t>飾磨工業</t>
  </si>
  <si>
    <t>191</t>
  </si>
  <si>
    <t>相生産業</t>
  </si>
  <si>
    <t>192</t>
  </si>
  <si>
    <t>龍野実業</t>
  </si>
  <si>
    <t>194</t>
  </si>
  <si>
    <t>姫路北</t>
  </si>
  <si>
    <t>197</t>
  </si>
  <si>
    <t>太子</t>
  </si>
  <si>
    <t>198</t>
  </si>
  <si>
    <t>豊岡</t>
  </si>
  <si>
    <t>199</t>
  </si>
  <si>
    <t>日高</t>
  </si>
  <si>
    <t>200</t>
  </si>
  <si>
    <t>八鹿</t>
  </si>
  <si>
    <t>202</t>
  </si>
  <si>
    <t>生野</t>
  </si>
  <si>
    <t>203</t>
  </si>
  <si>
    <t>村岡</t>
  </si>
  <si>
    <t>204</t>
  </si>
  <si>
    <t>香住</t>
  </si>
  <si>
    <t>205</t>
  </si>
  <si>
    <t>浜坂</t>
  </si>
  <si>
    <t>206</t>
  </si>
  <si>
    <t>出石</t>
  </si>
  <si>
    <t>209</t>
  </si>
  <si>
    <t>和田山</t>
  </si>
  <si>
    <t>210</t>
  </si>
  <si>
    <t>但馬農業</t>
  </si>
  <si>
    <t>211</t>
  </si>
  <si>
    <t>洲本</t>
  </si>
  <si>
    <t>212</t>
  </si>
  <si>
    <t>津名</t>
  </si>
  <si>
    <t>215</t>
  </si>
  <si>
    <t>洲本実業</t>
  </si>
  <si>
    <t>216</t>
  </si>
  <si>
    <t>淡路</t>
  </si>
  <si>
    <t>217</t>
  </si>
  <si>
    <t>西宮今津</t>
  </si>
  <si>
    <t>218</t>
  </si>
  <si>
    <t>宝塚西</t>
  </si>
  <si>
    <t>219</t>
  </si>
  <si>
    <t>相生</t>
  </si>
  <si>
    <t>220</t>
  </si>
  <si>
    <t>神崎</t>
  </si>
  <si>
    <t>221</t>
  </si>
  <si>
    <t>224</t>
  </si>
  <si>
    <t>葺合</t>
  </si>
  <si>
    <t>225</t>
  </si>
  <si>
    <t>神港（市立）</t>
  </si>
  <si>
    <t>226</t>
  </si>
  <si>
    <t>須磨</t>
  </si>
  <si>
    <t>227</t>
  </si>
  <si>
    <t>神戸西</t>
  </si>
  <si>
    <t>229</t>
  </si>
  <si>
    <t>兵庫商業</t>
  </si>
  <si>
    <t>231</t>
  </si>
  <si>
    <t>摩耶兵庫</t>
  </si>
  <si>
    <t>232</t>
  </si>
  <si>
    <t>楠</t>
  </si>
  <si>
    <t>236</t>
  </si>
  <si>
    <t>西宮（市立）</t>
  </si>
  <si>
    <t>238</t>
  </si>
  <si>
    <t>西宮東</t>
  </si>
  <si>
    <t>239</t>
  </si>
  <si>
    <t>尼崎（市立）</t>
  </si>
  <si>
    <t>240</t>
  </si>
  <si>
    <t>尼崎東</t>
  </si>
  <si>
    <t>241</t>
  </si>
  <si>
    <t>城内</t>
  </si>
  <si>
    <t>242</t>
  </si>
  <si>
    <t>尼崎産業</t>
  </si>
  <si>
    <t>243</t>
  </si>
  <si>
    <t>尼崎工業（市立）</t>
  </si>
  <si>
    <t>244</t>
  </si>
  <si>
    <t>伊丹（市立）</t>
  </si>
  <si>
    <t>245</t>
  </si>
  <si>
    <t>伊丹市立</t>
  </si>
  <si>
    <t>246</t>
  </si>
  <si>
    <t>明石商業</t>
  </si>
  <si>
    <t>247</t>
  </si>
  <si>
    <t>姫路</t>
  </si>
  <si>
    <t>248</t>
  </si>
  <si>
    <t>琴丘</t>
  </si>
  <si>
    <t>249</t>
  </si>
  <si>
    <t>飾磨</t>
  </si>
  <si>
    <t>250</t>
  </si>
  <si>
    <t>尼崎稲園</t>
  </si>
  <si>
    <t>251</t>
  </si>
  <si>
    <t>須磨東</t>
  </si>
  <si>
    <t>252</t>
  </si>
  <si>
    <t>加古川北</t>
  </si>
  <si>
    <t>255</t>
  </si>
  <si>
    <t>伊丹西</t>
  </si>
  <si>
    <t>256</t>
  </si>
  <si>
    <t>網干</t>
  </si>
  <si>
    <t>259</t>
  </si>
  <si>
    <t>260</t>
  </si>
  <si>
    <t>261</t>
  </si>
  <si>
    <t>262</t>
  </si>
  <si>
    <t>須磨友が丘</t>
  </si>
  <si>
    <t>263</t>
  </si>
  <si>
    <t>西宮甲山</t>
  </si>
  <si>
    <t>264</t>
  </si>
  <si>
    <t>川西北陵</t>
  </si>
  <si>
    <t>265</t>
  </si>
  <si>
    <t>加古川南</t>
  </si>
  <si>
    <t>266</t>
  </si>
  <si>
    <t>神戸高塚</t>
  </si>
  <si>
    <t>267</t>
  </si>
  <si>
    <t>明石城西</t>
  </si>
  <si>
    <t>268</t>
  </si>
  <si>
    <t>269</t>
  </si>
  <si>
    <t>家島</t>
  </si>
  <si>
    <t>270</t>
  </si>
  <si>
    <t>宝塚北</t>
  </si>
  <si>
    <t>271</t>
  </si>
  <si>
    <t>姫路飾西</t>
  </si>
  <si>
    <t>272</t>
  </si>
  <si>
    <t>伊川谷北</t>
  </si>
  <si>
    <t>273</t>
  </si>
  <si>
    <t>北摂三田</t>
  </si>
  <si>
    <t>274</t>
  </si>
  <si>
    <t>三田西陵</t>
  </si>
  <si>
    <t>275</t>
  </si>
  <si>
    <t>兵庫県立大学附属</t>
  </si>
  <si>
    <t>276</t>
  </si>
  <si>
    <t>六甲アイランド</t>
  </si>
  <si>
    <t>277</t>
  </si>
  <si>
    <t>西宮香風</t>
  </si>
  <si>
    <t>278</t>
  </si>
  <si>
    <t>三田祥雲館</t>
  </si>
  <si>
    <t>279</t>
  </si>
  <si>
    <t>豊岡総合</t>
  </si>
  <si>
    <t>280</t>
  </si>
  <si>
    <t>武庫荘総合</t>
  </si>
  <si>
    <t>281</t>
  </si>
  <si>
    <t>国際</t>
  </si>
  <si>
    <t>282</t>
  </si>
  <si>
    <t>芦屋国際</t>
  </si>
  <si>
    <t>283</t>
  </si>
  <si>
    <t>科学技術</t>
  </si>
  <si>
    <t>284</t>
  </si>
  <si>
    <t>神戸工科</t>
  </si>
  <si>
    <t>285</t>
  </si>
  <si>
    <t>神戸鈴蘭台</t>
  </si>
  <si>
    <t>286</t>
  </si>
  <si>
    <t>淡路三原</t>
  </si>
  <si>
    <t>287</t>
  </si>
  <si>
    <t>龍野北</t>
  </si>
  <si>
    <t>288</t>
  </si>
  <si>
    <t>須磨翔風</t>
  </si>
  <si>
    <t>431</t>
  </si>
  <si>
    <t>芦屋特別支援</t>
  </si>
  <si>
    <t>441</t>
  </si>
  <si>
    <t>西はりま特別支援</t>
  </si>
  <si>
    <t>442</t>
  </si>
  <si>
    <t>青陽西養護</t>
  </si>
  <si>
    <t>443</t>
  </si>
  <si>
    <t>青陽須磨支援</t>
  </si>
  <si>
    <t>444</t>
  </si>
  <si>
    <t>東はりま特別支援</t>
  </si>
  <si>
    <t>445</t>
  </si>
  <si>
    <t>淡路聴覚特別支援</t>
  </si>
  <si>
    <t>446</t>
  </si>
  <si>
    <t>のじぎく特別支援</t>
  </si>
  <si>
    <t>451</t>
  </si>
  <si>
    <t>視覚特別支援</t>
  </si>
  <si>
    <t>452</t>
  </si>
  <si>
    <t>神戸聴覚特別支援</t>
  </si>
  <si>
    <t>453</t>
  </si>
  <si>
    <t>阪神特別支援</t>
  </si>
  <si>
    <t>454</t>
  </si>
  <si>
    <t>姫路聴覚特別支援</t>
  </si>
  <si>
    <t>455</t>
  </si>
  <si>
    <t>播磨特別支援</t>
  </si>
  <si>
    <t>457</t>
  </si>
  <si>
    <t>盲（市立）</t>
  </si>
  <si>
    <t>458</t>
  </si>
  <si>
    <t>友生養護</t>
  </si>
  <si>
    <t>459</t>
  </si>
  <si>
    <t>青陽東養護</t>
  </si>
  <si>
    <t>461</t>
  </si>
  <si>
    <t>垂水養護</t>
  </si>
  <si>
    <t>462</t>
  </si>
  <si>
    <t>上野ケ原特別支援</t>
  </si>
  <si>
    <t>463</t>
  </si>
  <si>
    <t>宝塚市立養護</t>
  </si>
  <si>
    <t>464</t>
  </si>
  <si>
    <t>尼崎養護</t>
  </si>
  <si>
    <t>465</t>
  </si>
  <si>
    <t>伊丹特別支援</t>
  </si>
  <si>
    <t>466</t>
  </si>
  <si>
    <t>西宮養護</t>
  </si>
  <si>
    <t>467</t>
  </si>
  <si>
    <t>書写養護</t>
  </si>
  <si>
    <t>468</t>
  </si>
  <si>
    <t>姫路特別支援</t>
  </si>
  <si>
    <t>470</t>
  </si>
  <si>
    <t>神戸特別支援</t>
  </si>
  <si>
    <t>471</t>
  </si>
  <si>
    <t>こやの里特別支援</t>
  </si>
  <si>
    <t>472</t>
  </si>
  <si>
    <t>川西養護</t>
  </si>
  <si>
    <t>473</t>
  </si>
  <si>
    <t>いなみ野特別支援</t>
  </si>
  <si>
    <t>474</t>
  </si>
  <si>
    <t>氷上特別支援</t>
  </si>
  <si>
    <t>475</t>
  </si>
  <si>
    <t>出石特別支援</t>
  </si>
  <si>
    <t>476</t>
  </si>
  <si>
    <t>赤穂特別支援</t>
  </si>
  <si>
    <t>477</t>
  </si>
  <si>
    <t>明石養護</t>
  </si>
  <si>
    <t>478</t>
  </si>
  <si>
    <t>加古川養護</t>
  </si>
  <si>
    <t>479</t>
  </si>
  <si>
    <t>淡路特別支援</t>
  </si>
  <si>
    <t>480</t>
  </si>
  <si>
    <t>北はりま特別支援</t>
  </si>
  <si>
    <t>481</t>
  </si>
  <si>
    <t>加西特別支援</t>
  </si>
  <si>
    <t>482</t>
  </si>
  <si>
    <t>篠山養護</t>
  </si>
  <si>
    <t>483</t>
  </si>
  <si>
    <t>高等特別支援</t>
  </si>
  <si>
    <t>484</t>
  </si>
  <si>
    <t>和田山特別支援</t>
  </si>
  <si>
    <t>491</t>
  </si>
  <si>
    <t>神戸市立工業高専</t>
  </si>
  <si>
    <t>501</t>
  </si>
  <si>
    <t>甲南</t>
  </si>
  <si>
    <t>502</t>
  </si>
  <si>
    <t>甲南女子</t>
  </si>
  <si>
    <t>503</t>
  </si>
  <si>
    <t>灘</t>
  </si>
  <si>
    <t>504</t>
  </si>
  <si>
    <t>六甲</t>
  </si>
  <si>
    <t>505</t>
  </si>
  <si>
    <t>神戸海星女子学院</t>
  </si>
  <si>
    <t>506</t>
  </si>
  <si>
    <t>松蔭</t>
  </si>
  <si>
    <t>507</t>
  </si>
  <si>
    <t>神戸龍谷</t>
  </si>
  <si>
    <t>508</t>
  </si>
  <si>
    <t>神戸第一</t>
  </si>
  <si>
    <t>509</t>
  </si>
  <si>
    <t>啓明学院</t>
  </si>
  <si>
    <t>510</t>
  </si>
  <si>
    <t>神港学園神港</t>
  </si>
  <si>
    <t>511</t>
  </si>
  <si>
    <t>神戸山手女子</t>
  </si>
  <si>
    <t>512</t>
  </si>
  <si>
    <t>親和女子</t>
  </si>
  <si>
    <t>513</t>
  </si>
  <si>
    <t>神戸学院大学附属</t>
  </si>
  <si>
    <t>514</t>
  </si>
  <si>
    <t>神戸村野工業</t>
  </si>
  <si>
    <t>515</t>
  </si>
  <si>
    <t>神戸常盤女子</t>
  </si>
  <si>
    <t>516</t>
  </si>
  <si>
    <t>神戸星城</t>
  </si>
  <si>
    <t>517</t>
  </si>
  <si>
    <t>神戸野田</t>
  </si>
  <si>
    <t>518</t>
  </si>
  <si>
    <t>育英</t>
  </si>
  <si>
    <t>519</t>
  </si>
  <si>
    <t>滝川</t>
  </si>
  <si>
    <t>520</t>
  </si>
  <si>
    <t>須磨学園</t>
  </si>
  <si>
    <t>521</t>
  </si>
  <si>
    <t>須磨ノ浦女子</t>
  </si>
  <si>
    <t>522</t>
  </si>
  <si>
    <t>愛徳学園</t>
  </si>
  <si>
    <t>523</t>
  </si>
  <si>
    <t>神戸国際大学附属</t>
  </si>
  <si>
    <t>524</t>
  </si>
  <si>
    <t>雲雀丘学園</t>
  </si>
  <si>
    <t>525</t>
  </si>
  <si>
    <t>小林聖心女子学院</t>
  </si>
  <si>
    <t>526</t>
  </si>
  <si>
    <t>園田学園</t>
  </si>
  <si>
    <t>527</t>
  </si>
  <si>
    <t>百合学院</t>
  </si>
  <si>
    <t>528</t>
  </si>
  <si>
    <t>関西学院高等部</t>
  </si>
  <si>
    <t>529</t>
  </si>
  <si>
    <t>神戸女学院高等学部</t>
  </si>
  <si>
    <t>530</t>
  </si>
  <si>
    <t>報徳学園</t>
  </si>
  <si>
    <t>531</t>
  </si>
  <si>
    <t>仁川学院</t>
  </si>
  <si>
    <t>532</t>
  </si>
  <si>
    <t>武庫川女子大学附属</t>
  </si>
  <si>
    <t>533</t>
  </si>
  <si>
    <t>甲子園学院</t>
  </si>
  <si>
    <t>534</t>
  </si>
  <si>
    <t>甲陽学院</t>
  </si>
  <si>
    <t>535</t>
  </si>
  <si>
    <t>夙川学院</t>
  </si>
  <si>
    <t>536</t>
  </si>
  <si>
    <t>芦屋学園</t>
  </si>
  <si>
    <t>537</t>
  </si>
  <si>
    <t>三田学園</t>
  </si>
  <si>
    <t>538</t>
  </si>
  <si>
    <t>三田松聖</t>
  </si>
  <si>
    <t>539</t>
  </si>
  <si>
    <t>柳学園</t>
  </si>
  <si>
    <t>540</t>
  </si>
  <si>
    <t>541</t>
  </si>
  <si>
    <t>兵庫県播磨</t>
  </si>
  <si>
    <t>542</t>
  </si>
  <si>
    <t>日ノ本学園</t>
  </si>
  <si>
    <t>543</t>
  </si>
  <si>
    <t>賢明女子学院</t>
  </si>
  <si>
    <t>544</t>
  </si>
  <si>
    <t>淳心学院</t>
  </si>
  <si>
    <t>545</t>
  </si>
  <si>
    <t>東洋大学附属姫路</t>
  </si>
  <si>
    <t>546</t>
  </si>
  <si>
    <t>市川</t>
  </si>
  <si>
    <t>547</t>
  </si>
  <si>
    <t>近畿大学附属豊岡</t>
  </si>
  <si>
    <t>548</t>
  </si>
  <si>
    <t>神戸弘陵学園</t>
  </si>
  <si>
    <t>549</t>
  </si>
  <si>
    <t>日生学園第三</t>
  </si>
  <si>
    <t>550</t>
  </si>
  <si>
    <t>滝川第二</t>
  </si>
  <si>
    <t>551</t>
  </si>
  <si>
    <t>生野学園</t>
  </si>
  <si>
    <t>552</t>
  </si>
  <si>
    <t>神戸国際</t>
  </si>
  <si>
    <t>553</t>
  </si>
  <si>
    <t>ウィザスナビ</t>
  </si>
  <si>
    <t>554</t>
  </si>
  <si>
    <t>相生学院</t>
  </si>
  <si>
    <t>999</t>
  </si>
  <si>
    <t>上記以外の高等学校等</t>
  </si>
  <si>
    <t>28001</t>
  </si>
  <si>
    <t>28051</t>
  </si>
  <si>
    <t>28091</t>
  </si>
  <si>
    <t>28101</t>
  </si>
  <si>
    <t>28102</t>
  </si>
  <si>
    <t>28103</t>
  </si>
  <si>
    <t>28104</t>
  </si>
  <si>
    <t>28105</t>
  </si>
  <si>
    <t>28107</t>
  </si>
  <si>
    <t>28108</t>
  </si>
  <si>
    <t>28109</t>
  </si>
  <si>
    <t>28110</t>
  </si>
  <si>
    <t>28111</t>
  </si>
  <si>
    <t>28112</t>
  </si>
  <si>
    <t>28113</t>
  </si>
  <si>
    <t>28114</t>
  </si>
  <si>
    <t>28115</t>
  </si>
  <si>
    <t>28117</t>
  </si>
  <si>
    <t>28118</t>
  </si>
  <si>
    <t>28119</t>
  </si>
  <si>
    <t>28120</t>
  </si>
  <si>
    <t>28121</t>
  </si>
  <si>
    <t>28122</t>
  </si>
  <si>
    <t>28123</t>
  </si>
  <si>
    <t>28124</t>
  </si>
  <si>
    <t>28125</t>
  </si>
  <si>
    <t>28126</t>
  </si>
  <si>
    <t>28127</t>
  </si>
  <si>
    <t>28128</t>
  </si>
  <si>
    <t>28129</t>
  </si>
  <si>
    <t>28131</t>
  </si>
  <si>
    <t>28132</t>
  </si>
  <si>
    <t>28133</t>
  </si>
  <si>
    <t>28134</t>
  </si>
  <si>
    <t>28135</t>
  </si>
  <si>
    <t>28136</t>
  </si>
  <si>
    <t>28137</t>
  </si>
  <si>
    <t>28138</t>
  </si>
  <si>
    <t>28142</t>
  </si>
  <si>
    <t>28143</t>
  </si>
  <si>
    <t>28144</t>
  </si>
  <si>
    <t>28145</t>
  </si>
  <si>
    <t>28146</t>
  </si>
  <si>
    <t>28147</t>
  </si>
  <si>
    <t>28148</t>
  </si>
  <si>
    <t>28149</t>
  </si>
  <si>
    <t>28150</t>
  </si>
  <si>
    <t>28151</t>
  </si>
  <si>
    <t>28152</t>
  </si>
  <si>
    <t>28153</t>
  </si>
  <si>
    <t>28154</t>
  </si>
  <si>
    <t>28155</t>
  </si>
  <si>
    <t>28156</t>
  </si>
  <si>
    <t>28157</t>
  </si>
  <si>
    <t>28158</t>
  </si>
  <si>
    <t>28159</t>
  </si>
  <si>
    <t>28160</t>
  </si>
  <si>
    <t>28161</t>
  </si>
  <si>
    <t>28162</t>
  </si>
  <si>
    <t>28163</t>
  </si>
  <si>
    <t>28164</t>
  </si>
  <si>
    <t>28165</t>
  </si>
  <si>
    <t>28166</t>
  </si>
  <si>
    <t>28167</t>
  </si>
  <si>
    <t>28168</t>
  </si>
  <si>
    <t>28169</t>
  </si>
  <si>
    <t>28170</t>
  </si>
  <si>
    <t>28171</t>
  </si>
  <si>
    <t>28172</t>
  </si>
  <si>
    <t>28173</t>
  </si>
  <si>
    <t>28174</t>
  </si>
  <si>
    <t>28175</t>
  </si>
  <si>
    <t>28176</t>
  </si>
  <si>
    <t>28177</t>
  </si>
  <si>
    <t>28178</t>
  </si>
  <si>
    <t>28179</t>
  </si>
  <si>
    <t>28180</t>
  </si>
  <si>
    <t>28181</t>
  </si>
  <si>
    <t>28182</t>
  </si>
  <si>
    <t>28183</t>
  </si>
  <si>
    <t>28184</t>
  </si>
  <si>
    <t>28185</t>
  </si>
  <si>
    <t>28186</t>
  </si>
  <si>
    <t>28187</t>
  </si>
  <si>
    <t>28188</t>
  </si>
  <si>
    <t>28189</t>
  </si>
  <si>
    <t>28190</t>
  </si>
  <si>
    <t>28191</t>
  </si>
  <si>
    <t>28192</t>
  </si>
  <si>
    <t>28194</t>
  </si>
  <si>
    <t>28197</t>
  </si>
  <si>
    <t>28198</t>
  </si>
  <si>
    <t>28199</t>
  </si>
  <si>
    <t>28200</t>
  </si>
  <si>
    <t>28202</t>
  </si>
  <si>
    <t>28203</t>
  </si>
  <si>
    <t>28204</t>
  </si>
  <si>
    <t>28205</t>
  </si>
  <si>
    <t>28206</t>
  </si>
  <si>
    <t>28209</t>
  </si>
  <si>
    <t>28210</t>
  </si>
  <si>
    <t>28211</t>
  </si>
  <si>
    <t>28212</t>
  </si>
  <si>
    <t>28215</t>
  </si>
  <si>
    <t>28216</t>
  </si>
  <si>
    <t>28217</t>
  </si>
  <si>
    <t>28218</t>
  </si>
  <si>
    <t>28219</t>
  </si>
  <si>
    <t>28220</t>
  </si>
  <si>
    <t>28221</t>
  </si>
  <si>
    <t>28224</t>
  </si>
  <si>
    <t>28225</t>
  </si>
  <si>
    <t>28226</t>
  </si>
  <si>
    <t>28227</t>
  </si>
  <si>
    <t>28229</t>
  </si>
  <si>
    <t>28231</t>
  </si>
  <si>
    <t>28232</t>
  </si>
  <si>
    <t>28236</t>
  </si>
  <si>
    <t>28238</t>
  </si>
  <si>
    <t>28239</t>
  </si>
  <si>
    <t>28240</t>
  </si>
  <si>
    <t>28241</t>
  </si>
  <si>
    <t>28242</t>
  </si>
  <si>
    <t>28243</t>
  </si>
  <si>
    <t>28244</t>
  </si>
  <si>
    <t>28245</t>
  </si>
  <si>
    <t>28246</t>
  </si>
  <si>
    <t>28247</t>
  </si>
  <si>
    <t>28248</t>
  </si>
  <si>
    <t>28249</t>
  </si>
  <si>
    <t>28250</t>
  </si>
  <si>
    <t>28251</t>
  </si>
  <si>
    <t>28252</t>
  </si>
  <si>
    <t>28255</t>
  </si>
  <si>
    <t>28256</t>
  </si>
  <si>
    <t>28259</t>
  </si>
  <si>
    <t>28260</t>
  </si>
  <si>
    <t>28261</t>
  </si>
  <si>
    <t>28262</t>
  </si>
  <si>
    <t>28263</t>
  </si>
  <si>
    <t>28264</t>
  </si>
  <si>
    <t>28265</t>
  </si>
  <si>
    <t>28266</t>
  </si>
  <si>
    <t>28267</t>
  </si>
  <si>
    <t>28268</t>
  </si>
  <si>
    <t>28269</t>
  </si>
  <si>
    <t>28270</t>
  </si>
  <si>
    <t>28271</t>
  </si>
  <si>
    <t>28272</t>
  </si>
  <si>
    <t>28273</t>
  </si>
  <si>
    <t>28274</t>
  </si>
  <si>
    <t>28275</t>
  </si>
  <si>
    <t>28276</t>
  </si>
  <si>
    <t>28277</t>
  </si>
  <si>
    <t>28278</t>
  </si>
  <si>
    <t>28279</t>
  </si>
  <si>
    <t>28280</t>
  </si>
  <si>
    <t>28281</t>
  </si>
  <si>
    <t>28282</t>
  </si>
  <si>
    <t>28283</t>
  </si>
  <si>
    <t>28284</t>
  </si>
  <si>
    <t>28285</t>
  </si>
  <si>
    <t>28286</t>
  </si>
  <si>
    <t>28287</t>
  </si>
  <si>
    <t>28288</t>
  </si>
  <si>
    <t>28431</t>
  </si>
  <si>
    <t>28441</t>
  </si>
  <si>
    <t>28442</t>
  </si>
  <si>
    <t>28443</t>
  </si>
  <si>
    <t>28444</t>
  </si>
  <si>
    <t>28445</t>
  </si>
  <si>
    <t>28446</t>
  </si>
  <si>
    <t>28451</t>
  </si>
  <si>
    <t>28452</t>
  </si>
  <si>
    <t>28453</t>
  </si>
  <si>
    <t>28454</t>
  </si>
  <si>
    <t>28455</t>
  </si>
  <si>
    <t>28457</t>
  </si>
  <si>
    <t>28458</t>
  </si>
  <si>
    <t>28459</t>
  </si>
  <si>
    <t>28461</t>
  </si>
  <si>
    <t>28462</t>
  </si>
  <si>
    <t>28463</t>
  </si>
  <si>
    <t>28464</t>
  </si>
  <si>
    <t>28465</t>
  </si>
  <si>
    <t>28466</t>
  </si>
  <si>
    <t>28467</t>
  </si>
  <si>
    <t>28468</t>
  </si>
  <si>
    <t>28470</t>
  </si>
  <si>
    <t>28471</t>
  </si>
  <si>
    <t>28472</t>
  </si>
  <si>
    <t>28473</t>
  </si>
  <si>
    <t>28474</t>
  </si>
  <si>
    <t>28475</t>
  </si>
  <si>
    <t>28476</t>
  </si>
  <si>
    <t>28477</t>
  </si>
  <si>
    <t>28478</t>
  </si>
  <si>
    <t>28479</t>
  </si>
  <si>
    <t>28480</t>
  </si>
  <si>
    <t>28481</t>
  </si>
  <si>
    <t>28482</t>
  </si>
  <si>
    <t>28483</t>
  </si>
  <si>
    <t>28484</t>
  </si>
  <si>
    <t>28491</t>
  </si>
  <si>
    <t>28501</t>
  </si>
  <si>
    <t>28502</t>
  </si>
  <si>
    <t>28503</t>
  </si>
  <si>
    <t>28504</t>
  </si>
  <si>
    <t>28505</t>
  </si>
  <si>
    <t>28506</t>
  </si>
  <si>
    <t>28507</t>
  </si>
  <si>
    <t>28508</t>
  </si>
  <si>
    <t>28509</t>
  </si>
  <si>
    <t>28510</t>
  </si>
  <si>
    <t>28511</t>
  </si>
  <si>
    <t>28512</t>
  </si>
  <si>
    <t>28513</t>
  </si>
  <si>
    <t>28514</t>
  </si>
  <si>
    <t>28515</t>
  </si>
  <si>
    <t>28516</t>
  </si>
  <si>
    <t>28517</t>
  </si>
  <si>
    <t>28518</t>
  </si>
  <si>
    <t>28519</t>
  </si>
  <si>
    <t>28520</t>
  </si>
  <si>
    <t>28521</t>
  </si>
  <si>
    <t>28522</t>
  </si>
  <si>
    <t>28523</t>
  </si>
  <si>
    <t>28524</t>
  </si>
  <si>
    <t>28525</t>
  </si>
  <si>
    <t>28526</t>
  </si>
  <si>
    <t>28527</t>
  </si>
  <si>
    <t>28528</t>
  </si>
  <si>
    <t>28529</t>
  </si>
  <si>
    <t>28530</t>
  </si>
  <si>
    <t>28531</t>
  </si>
  <si>
    <t>28532</t>
  </si>
  <si>
    <t>28533</t>
  </si>
  <si>
    <t>28534</t>
  </si>
  <si>
    <t>28535</t>
  </si>
  <si>
    <t>28536</t>
  </si>
  <si>
    <t>28537</t>
  </si>
  <si>
    <t>28538</t>
  </si>
  <si>
    <t>28539</t>
  </si>
  <si>
    <t>28540</t>
  </si>
  <si>
    <t>28541</t>
  </si>
  <si>
    <t>28542</t>
  </si>
  <si>
    <t>28543</t>
  </si>
  <si>
    <t>28544</t>
  </si>
  <si>
    <t>28545</t>
  </si>
  <si>
    <t>28546</t>
  </si>
  <si>
    <t>28547</t>
  </si>
  <si>
    <t>28548</t>
  </si>
  <si>
    <t>28549</t>
  </si>
  <si>
    <t>28550</t>
  </si>
  <si>
    <t>28551</t>
  </si>
  <si>
    <t>28552</t>
  </si>
  <si>
    <t>28553</t>
  </si>
  <si>
    <t>28554</t>
  </si>
  <si>
    <t>28999</t>
  </si>
  <si>
    <t>大学入試センター</t>
    <rPh sb="0" eb="2">
      <t>ダイガク</t>
    </rPh>
    <rPh sb="2" eb="4">
      <t>ニュウシ</t>
    </rPh>
    <phoneticPr fontId="3"/>
  </si>
  <si>
    <t>高校コード表</t>
    <rPh sb="0" eb="2">
      <t>コウコウ</t>
    </rPh>
    <rPh sb="5" eb="6">
      <t>ヒョウ</t>
    </rPh>
    <phoneticPr fontId="3"/>
  </si>
  <si>
    <t>3桁</t>
    <rPh sb="1" eb="2">
      <t>ケタ</t>
    </rPh>
    <phoneticPr fontId="3"/>
  </si>
  <si>
    <t>高校名</t>
    <rPh sb="0" eb="3">
      <t>コウコウメイ</t>
    </rPh>
    <phoneticPr fontId="3"/>
  </si>
  <si>
    <t>支部</t>
    <rPh sb="0" eb="2">
      <t>シブ</t>
    </rPh>
    <phoneticPr fontId="3"/>
  </si>
  <si>
    <t>神戸</t>
    <rPh sb="0" eb="2">
      <t>コウベ</t>
    </rPh>
    <phoneticPr fontId="3"/>
  </si>
  <si>
    <t>東播</t>
    <rPh sb="0" eb="1">
      <t>ヒガシ</t>
    </rPh>
    <rPh sb="1" eb="2">
      <t>ハリ</t>
    </rPh>
    <phoneticPr fontId="3"/>
  </si>
  <si>
    <t>阪神</t>
    <rPh sb="0" eb="2">
      <t>ハンシン</t>
    </rPh>
    <phoneticPr fontId="3"/>
  </si>
  <si>
    <t>丹有</t>
    <rPh sb="0" eb="1">
      <t>タン</t>
    </rPh>
    <rPh sb="1" eb="2">
      <t>ユウ</t>
    </rPh>
    <phoneticPr fontId="3"/>
  </si>
  <si>
    <t>西播</t>
    <rPh sb="0" eb="1">
      <t>ニシ</t>
    </rPh>
    <rPh sb="1" eb="2">
      <t>ハリ</t>
    </rPh>
    <phoneticPr fontId="3"/>
  </si>
  <si>
    <t>但馬</t>
    <rPh sb="0" eb="2">
      <t>タジマ</t>
    </rPh>
    <phoneticPr fontId="3"/>
  </si>
  <si>
    <t>淡路</t>
    <rPh sb="0" eb="2">
      <t>アワジ</t>
    </rPh>
    <phoneticPr fontId="3"/>
  </si>
  <si>
    <t>←数字を入力</t>
    <rPh sb="1" eb="3">
      <t>スウジ</t>
    </rPh>
    <rPh sb="4" eb="6">
      <t>ニュウリョク</t>
    </rPh>
    <phoneticPr fontId="3"/>
  </si>
  <si>
    <t>県大会　選手登録　入力エリア</t>
    <rPh sb="0" eb="1">
      <t>ケン</t>
    </rPh>
    <rPh sb="1" eb="3">
      <t>タイカイ</t>
    </rPh>
    <rPh sb="4" eb="6">
      <t>センシュ</t>
    </rPh>
    <rPh sb="6" eb="8">
      <t>トウロク</t>
    </rPh>
    <rPh sb="9" eb="11">
      <t>ニュウリョク</t>
    </rPh>
    <phoneticPr fontId="3"/>
  </si>
  <si>
    <t>カタカナをかたかなにする数式有り</t>
    <rPh sb="12" eb="14">
      <t>スウシキ</t>
    </rPh>
    <rPh sb="14" eb="15">
      <t>ア</t>
    </rPh>
    <phoneticPr fontId="3"/>
  </si>
  <si>
    <t>ここは「カタカナ」</t>
    <phoneticPr fontId="3" type="Hiragana"/>
  </si>
  <si>
    <t>兵庫県高体連ソフトテニス　県大会用入力シート</t>
    <rPh sb="0" eb="2">
      <t>ヒョウゴ</t>
    </rPh>
    <rPh sb="2" eb="3">
      <t>ケン</t>
    </rPh>
    <rPh sb="3" eb="6">
      <t>コウタイレン</t>
    </rPh>
    <rPh sb="13" eb="14">
      <t>ケン</t>
    </rPh>
    <rPh sb="14" eb="17">
      <t>タイカイヨウ</t>
    </rPh>
    <rPh sb="17" eb="19">
      <t>ニュウリョク</t>
    </rPh>
    <phoneticPr fontId="3"/>
  </si>
  <si>
    <t>総体・新人</t>
    <rPh sb="0" eb="2">
      <t>ソウタイ</t>
    </rPh>
    <rPh sb="3" eb="5">
      <t>シンジン</t>
    </rPh>
    <phoneticPr fontId="3"/>
  </si>
  <si>
    <t>県民大会</t>
    <rPh sb="0" eb="2">
      <t>ケンミン</t>
    </rPh>
    <rPh sb="2" eb="4">
      <t>タイカイ</t>
    </rPh>
    <phoneticPr fontId="3"/>
  </si>
  <si>
    <t>シングルス</t>
    <phoneticPr fontId="3"/>
  </si>
  <si>
    <t>生徒の基本情報を入力(別のエクセルデータを貼り付けることも出来ます）</t>
    <rPh sb="0" eb="2">
      <t>セイト</t>
    </rPh>
    <rPh sb="3" eb="5">
      <t>キホン</t>
    </rPh>
    <rPh sb="5" eb="7">
      <t>ジョウホウ</t>
    </rPh>
    <rPh sb="8" eb="10">
      <t>ニュウリョク</t>
    </rPh>
    <rPh sb="11" eb="12">
      <t>ベツ</t>
    </rPh>
    <rPh sb="21" eb="22">
      <t>ハ</t>
    </rPh>
    <rPh sb="23" eb="24">
      <t>ツ</t>
    </rPh>
    <rPh sb="29" eb="31">
      <t>デキ</t>
    </rPh>
    <phoneticPr fontId="3"/>
  </si>
  <si>
    <t>詳しくは、各支部委員長にお尋ねください。</t>
    <rPh sb="0" eb="1">
      <t>クワ</t>
    </rPh>
    <rPh sb="5" eb="6">
      <t>カク</t>
    </rPh>
    <rPh sb="6" eb="8">
      <t>シブ</t>
    </rPh>
    <rPh sb="8" eb="11">
      <t>イインチョウ</t>
    </rPh>
    <rPh sb="13" eb="14">
      <t>タズ</t>
    </rPh>
    <phoneticPr fontId="3"/>
  </si>
  <si>
    <t>に各校の選手情報の表を貼り付ける。（上段の項目名を確認する）</t>
    <rPh sb="1" eb="3">
      <t>カクコウ</t>
    </rPh>
    <rPh sb="4" eb="6">
      <t>センシュ</t>
    </rPh>
    <rPh sb="6" eb="8">
      <t>ジョウホウ</t>
    </rPh>
    <rPh sb="9" eb="10">
      <t>ヒョウ</t>
    </rPh>
    <rPh sb="11" eb="12">
      <t>ハ</t>
    </rPh>
    <rPh sb="13" eb="14">
      <t>ツ</t>
    </rPh>
    <rPh sb="18" eb="20">
      <t>ジョウダン</t>
    </rPh>
    <rPh sb="21" eb="24">
      <t>コウモクメイ</t>
    </rPh>
    <rPh sb="25" eb="27">
      <t>カクニン</t>
    </rPh>
    <phoneticPr fontId="3"/>
  </si>
  <si>
    <t>連番</t>
    <rPh sb="0" eb="2">
      <t>れんばん</t>
    </rPh>
    <phoneticPr fontId="3" type="Hiragana"/>
  </si>
  <si>
    <t>←　　　　　①ここに各校登録名簿を貼り付ける　　　　②ソートする（1キー性別、2キー連番、昇順で）　　　　　　　　　　　　　→</t>
    <rPh sb="10" eb="12">
      <t>カクコウ</t>
    </rPh>
    <rPh sb="12" eb="14">
      <t>トウロク</t>
    </rPh>
    <rPh sb="14" eb="16">
      <t>メイボ</t>
    </rPh>
    <rPh sb="17" eb="18">
      <t>ハ</t>
    </rPh>
    <rPh sb="19" eb="20">
      <t>ツ</t>
    </rPh>
    <rPh sb="36" eb="38">
      <t>セイベツ</t>
    </rPh>
    <rPh sb="42" eb="44">
      <t>レンバン</t>
    </rPh>
    <rPh sb="45" eb="47">
      <t>ショウジュン</t>
    </rPh>
    <phoneticPr fontId="3"/>
  </si>
  <si>
    <t>貼り付けた表（学校番号C列から個人登録codeM列まで）を　第１ソートキー（性別　E列）　第２ソートキー（個人code　M列）　昇順で並べ替える</t>
    <rPh sb="0" eb="1">
      <t>ハ</t>
    </rPh>
    <rPh sb="2" eb="3">
      <t>ツ</t>
    </rPh>
    <rPh sb="5" eb="6">
      <t>ヒョウ</t>
    </rPh>
    <rPh sb="7" eb="9">
      <t>ガッコウ</t>
    </rPh>
    <rPh sb="9" eb="11">
      <t>バンゴウ</t>
    </rPh>
    <rPh sb="12" eb="13">
      <t>レツ</t>
    </rPh>
    <rPh sb="15" eb="17">
      <t>コジン</t>
    </rPh>
    <rPh sb="17" eb="19">
      <t>トウロク</t>
    </rPh>
    <rPh sb="24" eb="25">
      <t>レツ</t>
    </rPh>
    <rPh sb="30" eb="31">
      <t>ダイ</t>
    </rPh>
    <rPh sb="38" eb="40">
      <t>セイベツ</t>
    </rPh>
    <rPh sb="42" eb="43">
      <t>レツ</t>
    </rPh>
    <rPh sb="45" eb="46">
      <t>ダイ</t>
    </rPh>
    <rPh sb="53" eb="55">
      <t>コジン</t>
    </rPh>
    <rPh sb="61" eb="62">
      <t>レツ</t>
    </rPh>
    <rPh sb="64" eb="66">
      <t>ショウジュン</t>
    </rPh>
    <rPh sb="67" eb="68">
      <t>ナラ</t>
    </rPh>
    <rPh sb="69" eb="70">
      <t>カ</t>
    </rPh>
    <phoneticPr fontId="3"/>
  </si>
  <si>
    <t>学校名　表示されます</t>
    <rPh sb="0" eb="3">
      <t>ガッコウメイ</t>
    </rPh>
    <rPh sb="4" eb="6">
      <t>ヒョウジ</t>
    </rPh>
    <phoneticPr fontId="3"/>
  </si>
  <si>
    <t>選手ﾃﾞｰﾀ　表示されます</t>
    <rPh sb="0" eb="2">
      <t>センシュ</t>
    </rPh>
    <rPh sb="7" eb="9">
      <t>ヒョウジ</t>
    </rPh>
    <phoneticPr fontId="3"/>
  </si>
  <si>
    <t>フリガナ</t>
    <phoneticPr fontId="3"/>
  </si>
  <si>
    <t>篠山東雲</t>
    <rPh sb="0" eb="2">
      <t>ササヤマ</t>
    </rPh>
    <rPh sb="2" eb="4">
      <t>シノノメ</t>
    </rPh>
    <phoneticPr fontId="3"/>
  </si>
  <si>
    <t>290</t>
    <phoneticPr fontId="3"/>
  </si>
  <si>
    <t>289</t>
    <phoneticPr fontId="3"/>
  </si>
  <si>
    <t>黄色</t>
    <rPh sb="0" eb="2">
      <t>キイロ</t>
    </rPh>
    <phoneticPr fontId="3"/>
  </si>
  <si>
    <t>緑</t>
    <rPh sb="0" eb="1">
      <t>ミドリ</t>
    </rPh>
    <phoneticPr fontId="3"/>
  </si>
  <si>
    <t>291</t>
    <phoneticPr fontId="3"/>
  </si>
  <si>
    <t>阪神昆陽</t>
    <rPh sb="0" eb="2">
      <t>ハンシン</t>
    </rPh>
    <rPh sb="2" eb="4">
      <t>コンヨウ</t>
    </rPh>
    <phoneticPr fontId="3"/>
  </si>
  <si>
    <t>尼崎双星</t>
    <rPh sb="0" eb="2">
      <t>アマガサキ</t>
    </rPh>
    <rPh sb="2" eb="3">
      <t>ソウ</t>
    </rPh>
    <rPh sb="3" eb="4">
      <t>ホシ</t>
    </rPh>
    <phoneticPr fontId="3"/>
  </si>
  <si>
    <t>2018年県総体から正式に運用いたします。</t>
    <rPh sb="4" eb="5">
      <t>ネン</t>
    </rPh>
    <rPh sb="5" eb="6">
      <t>ケン</t>
    </rPh>
    <rPh sb="6" eb="8">
      <t>ソウタイ</t>
    </rPh>
    <rPh sb="10" eb="12">
      <t>セイシキ</t>
    </rPh>
    <rPh sb="13" eb="15">
      <t>ウンヨウ</t>
    </rPh>
    <phoneticPr fontId="3"/>
  </si>
  <si>
    <t>年←西暦直接入力</t>
    <rPh sb="0" eb="1">
      <t>ネン</t>
    </rPh>
    <rPh sb="2" eb="4">
      <t>セイレキ</t>
    </rPh>
    <rPh sb="4" eb="6">
      <t>チョクセツ</t>
    </rPh>
    <rPh sb="6" eb="8">
      <t>ニュウリョク</t>
    </rPh>
    <phoneticPr fontId="3"/>
  </si>
  <si>
    <t>指導者名</t>
    <rPh sb="0" eb="3">
      <t>シドウシャ</t>
    </rPh>
    <rPh sb="3" eb="4">
      <t>メイ</t>
    </rPh>
    <phoneticPr fontId="3"/>
  </si>
  <si>
    <t>区分</t>
    <rPh sb="0" eb="2">
      <t>クブン</t>
    </rPh>
    <phoneticPr fontId="3"/>
  </si>
  <si>
    <t>顧問</t>
    <rPh sb="0" eb="2">
      <t>コモン</t>
    </rPh>
    <phoneticPr fontId="1"/>
  </si>
  <si>
    <t>部活動指導員</t>
    <rPh sb="0" eb="3">
      <t>ブカツドウ</t>
    </rPh>
    <rPh sb="3" eb="6">
      <t>シドウイン</t>
    </rPh>
    <phoneticPr fontId="1"/>
  </si>
  <si>
    <t>外部指導者</t>
    <rPh sb="0" eb="2">
      <t>ガイブ</t>
    </rPh>
    <rPh sb="2" eb="5">
      <t>シドウシャ</t>
    </rPh>
    <phoneticPr fontId="1"/>
  </si>
  <si>
    <t>女子個人戦ベンチ入り指導者</t>
    <rPh sb="0" eb="2">
      <t>ジョシ</t>
    </rPh>
    <rPh sb="2" eb="5">
      <t>コジンセン</t>
    </rPh>
    <rPh sb="8" eb="9">
      <t>イ</t>
    </rPh>
    <rPh sb="10" eb="13">
      <t>シドウシャ</t>
    </rPh>
    <phoneticPr fontId="3"/>
  </si>
  <si>
    <t>男子個人戦ベンチ入り指導者</t>
    <rPh sb="0" eb="2">
      <t>ダンシ</t>
    </rPh>
    <rPh sb="2" eb="4">
      <t>コジン</t>
    </rPh>
    <rPh sb="4" eb="5">
      <t>セン</t>
    </rPh>
    <rPh sb="8" eb="9">
      <t>イ</t>
    </rPh>
    <rPh sb="10" eb="13">
      <t>シドウシャ</t>
    </rPh>
    <phoneticPr fontId="3"/>
  </si>
  <si>
    <t>ペア７</t>
  </si>
  <si>
    <t>ペア８</t>
  </si>
  <si>
    <t>ペア９</t>
  </si>
  <si>
    <t>ペア１０</t>
  </si>
  <si>
    <t>ペア１１</t>
  </si>
  <si>
    <t>ペア１２</t>
  </si>
  <si>
    <t>大 会 申 込 書(No.2)</t>
    <phoneticPr fontId="3"/>
  </si>
  <si>
    <t>]</t>
    <phoneticPr fontId="3"/>
  </si>
  <si>
    <t>学校名</t>
    <rPh sb="0" eb="3">
      <t>ガッコウメイ</t>
    </rPh>
    <phoneticPr fontId="3"/>
  </si>
  <si>
    <t>7ペア以上参加の場合は2ページ目も印刷してください。</t>
    <rPh sb="3" eb="5">
      <t>イジョウ</t>
    </rPh>
    <rPh sb="5" eb="7">
      <t>サンカ</t>
    </rPh>
    <rPh sb="8" eb="10">
      <t>バアイ</t>
    </rPh>
    <rPh sb="15" eb="16">
      <t>メ</t>
    </rPh>
    <rPh sb="17" eb="19">
      <t>インサツ</t>
    </rPh>
    <phoneticPr fontId="3"/>
  </si>
  <si>
    <t>C14　</t>
    <phoneticPr fontId="3"/>
  </si>
  <si>
    <t>C15　</t>
  </si>
  <si>
    <t>C16　</t>
  </si>
  <si>
    <t>C17　</t>
  </si>
  <si>
    <t>C18　</t>
  </si>
  <si>
    <t>C19～28</t>
    <phoneticPr fontId="3"/>
  </si>
  <si>
    <t>E19～K28</t>
    <phoneticPr fontId="3"/>
  </si>
  <si>
    <t>O14</t>
    <phoneticPr fontId="3"/>
  </si>
  <si>
    <t>O15</t>
  </si>
  <si>
    <t>O16</t>
  </si>
  <si>
    <t>O17</t>
  </si>
  <si>
    <t>O19～42</t>
    <phoneticPr fontId="3"/>
  </si>
  <si>
    <t>Q19～W42</t>
    <phoneticPr fontId="3"/>
  </si>
  <si>
    <t>X19～Y42</t>
    <phoneticPr fontId="3"/>
  </si>
  <si>
    <t>女子は下段C50～64</t>
    <rPh sb="0" eb="2">
      <t>ジョシ</t>
    </rPh>
    <rPh sb="3" eb="5">
      <t>カダン</t>
    </rPh>
    <phoneticPr fontId="3"/>
  </si>
  <si>
    <t>女子は下段O50～64</t>
    <rPh sb="0" eb="2">
      <t>ジョシ</t>
    </rPh>
    <rPh sb="3" eb="5">
      <t>カダン</t>
    </rPh>
    <phoneticPr fontId="3"/>
  </si>
  <si>
    <t>R10～S16</t>
    <phoneticPr fontId="3"/>
  </si>
  <si>
    <t>ベンチ入り指導者</t>
    <rPh sb="3" eb="4">
      <t>イ</t>
    </rPh>
    <rPh sb="5" eb="8">
      <t>シドウシャ</t>
    </rPh>
    <phoneticPr fontId="3"/>
  </si>
  <si>
    <t>（直接入力）</t>
    <rPh sb="1" eb="3">
      <t>チョクセツ</t>
    </rPh>
    <rPh sb="3" eb="5">
      <t>ニュウリョク</t>
    </rPh>
    <phoneticPr fontId="3"/>
  </si>
  <si>
    <t>Q列目の学校名は自動的に表示されます</t>
    <rPh sb="1" eb="3">
      <t>レツメ</t>
    </rPh>
    <rPh sb="4" eb="7">
      <t>ガッコウメイ</t>
    </rPh>
    <rPh sb="8" eb="11">
      <t>ジドウテキ</t>
    </rPh>
    <rPh sb="12" eb="14">
      <t>ヒョウジ</t>
    </rPh>
    <phoneticPr fontId="3"/>
  </si>
  <si>
    <t>C83</t>
    <phoneticPr fontId="3"/>
  </si>
  <si>
    <t>C84</t>
  </si>
  <si>
    <t>C85</t>
  </si>
  <si>
    <t>C86</t>
  </si>
  <si>
    <t>C87～100</t>
    <phoneticPr fontId="3"/>
  </si>
  <si>
    <t>E87～K100</t>
    <phoneticPr fontId="3"/>
  </si>
  <si>
    <t>Ｊ87～100</t>
    <phoneticPr fontId="3"/>
  </si>
  <si>
    <t>Ｌ87～100</t>
    <phoneticPr fontId="3"/>
  </si>
  <si>
    <t>女子は下段C107～124</t>
    <rPh sb="0" eb="2">
      <t>ジョシ</t>
    </rPh>
    <rPh sb="3" eb="5">
      <t>カダン</t>
    </rPh>
    <phoneticPr fontId="3"/>
  </si>
  <si>
    <t>C131</t>
    <phoneticPr fontId="3"/>
  </si>
  <si>
    <t>C132</t>
  </si>
  <si>
    <t>C133</t>
  </si>
  <si>
    <t>C134</t>
  </si>
  <si>
    <t>C135～148</t>
    <phoneticPr fontId="3"/>
  </si>
  <si>
    <t>E135～K148</t>
    <phoneticPr fontId="3"/>
  </si>
  <si>
    <t>県新人戦績入力</t>
    <rPh sb="0" eb="1">
      <t>ケン</t>
    </rPh>
    <rPh sb="1" eb="3">
      <t>シンジン</t>
    </rPh>
    <rPh sb="3" eb="5">
      <t>センセキ</t>
    </rPh>
    <rPh sb="5" eb="7">
      <t>ニュウリョク</t>
    </rPh>
    <phoneticPr fontId="3"/>
  </si>
  <si>
    <t>Ｊ135～148</t>
    <phoneticPr fontId="3"/>
  </si>
  <si>
    <t>←県シングルス時は県新人でベスト１６以上に入った選手欄に入力（例　ベスト８）</t>
    <rPh sb="1" eb="2">
      <t>ケン</t>
    </rPh>
    <rPh sb="7" eb="8">
      <t>ジ</t>
    </rPh>
    <rPh sb="9" eb="10">
      <t>ケン</t>
    </rPh>
    <rPh sb="10" eb="12">
      <t>シンジン</t>
    </rPh>
    <rPh sb="18" eb="20">
      <t>イジョウ</t>
    </rPh>
    <rPh sb="21" eb="22">
      <t>ハイ</t>
    </rPh>
    <rPh sb="24" eb="26">
      <t>センシュ</t>
    </rPh>
    <rPh sb="26" eb="27">
      <t>ラン</t>
    </rPh>
    <rPh sb="28" eb="30">
      <t>ニュウリョク</t>
    </rPh>
    <rPh sb="31" eb="32">
      <t>レイ</t>
    </rPh>
    <phoneticPr fontId="3"/>
  </si>
  <si>
    <t>女子は下段C155～172</t>
    <rPh sb="0" eb="2">
      <t>ジョシ</t>
    </rPh>
    <rPh sb="3" eb="5">
      <t>カダン</t>
    </rPh>
    <phoneticPr fontId="3"/>
  </si>
  <si>
    <t>※県総体、県新人は⑪～⑭のシート、県民大会は⑮と⑯のシート、
県ｼﾝｸﾞﾙｽ大会は⑰、⑱のシート（提出用）を作成しメールに添付。
なお、他のシートは削除しないでください</t>
    <rPh sb="1" eb="2">
      <t>ケン</t>
    </rPh>
    <rPh sb="2" eb="4">
      <t>ソウタイ</t>
    </rPh>
    <rPh sb="5" eb="6">
      <t>ケン</t>
    </rPh>
    <rPh sb="6" eb="8">
      <t>シンジン</t>
    </rPh>
    <rPh sb="17" eb="19">
      <t>ケンミン</t>
    </rPh>
    <rPh sb="19" eb="21">
      <t>タイカイ</t>
    </rPh>
    <rPh sb="31" eb="32">
      <t>ケン</t>
    </rPh>
    <rPh sb="38" eb="40">
      <t>タイカイ</t>
    </rPh>
    <rPh sb="49" eb="51">
      <t>テイシュツ</t>
    </rPh>
    <rPh sb="51" eb="52">
      <t>ヨウ</t>
    </rPh>
    <rPh sb="54" eb="56">
      <t>サクセイ</t>
    </rPh>
    <rPh sb="61" eb="63">
      <t>テンプ</t>
    </rPh>
    <rPh sb="68" eb="69">
      <t>ホカ</t>
    </rPh>
    <rPh sb="74" eb="76">
      <t>サクジョ</t>
    </rPh>
    <phoneticPr fontId="3"/>
  </si>
  <si>
    <t>高等学校     女子　　　　</t>
    <rPh sb="9" eb="11">
      <t>ジョシ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</si>
</sst>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年&quot;"/>
    <numFmt numFmtId="177" formatCode="##&quot;位&quot;"/>
    <numFmt numFmtId="178" formatCode="#&quot;年&quot;"/>
    <numFmt numFmtId="179" formatCode="@&quot;中&quot;"/>
    <numFmt numFmtId="180" formatCode="##&quot;歳&quot;"/>
    <numFmt numFmtId="181" formatCode="0_ "/>
    <numFmt numFmtId="182" formatCode="0_);[Red]\(0\)"/>
    <numFmt numFmtId="183" formatCode="0_);\(0\)"/>
  </numFmts>
  <fonts count="40">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4"/>
      <name val="ＭＳ Ｐゴシック"/>
      <family val="3"/>
      <charset val="128"/>
    </font>
    <font>
      <b/>
      <sz val="20"/>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b/>
      <sz val="11"/>
      <color indexed="9"/>
      <name val="ＭＳ Ｐゴシック"/>
      <family val="3"/>
      <charset val="128"/>
    </font>
    <font>
      <sz val="11"/>
      <color indexed="8"/>
      <name val="ＭＳ Ｐゴシック"/>
      <family val="3"/>
      <charset val="128"/>
    </font>
    <font>
      <sz val="11"/>
      <name val="HGS行書体"/>
      <family val="4"/>
      <charset val="128"/>
    </font>
    <font>
      <sz val="16"/>
      <name val="ＭＳ Ｐゴシック"/>
      <family val="3"/>
      <charset val="128"/>
    </font>
    <font>
      <sz val="14"/>
      <name val="ＭＳ ゴシック"/>
      <family val="3"/>
      <charset val="128"/>
    </font>
    <font>
      <sz val="11"/>
      <name val="ＭＳ ゴシック"/>
      <family val="3"/>
      <charset val="128"/>
    </font>
    <font>
      <sz val="12"/>
      <name val="ＭＳ Ｐゴシック"/>
      <family val="3"/>
      <charset val="128"/>
    </font>
    <font>
      <sz val="8"/>
      <name val="ＭＳ Ｐゴシック"/>
      <family val="3"/>
      <charset val="128"/>
    </font>
    <font>
      <sz val="11"/>
      <name val="魚石行書"/>
      <family val="3"/>
      <charset val="128"/>
    </font>
    <font>
      <sz val="11"/>
      <name val="HGP行書体"/>
      <family val="4"/>
      <charset val="128"/>
    </font>
    <font>
      <sz val="9"/>
      <color indexed="81"/>
      <name val="ＭＳ Ｐゴシック"/>
      <family val="3"/>
      <charset val="128"/>
    </font>
    <font>
      <sz val="11"/>
      <color indexed="13"/>
      <name val="ＭＳ Ｐゴシック"/>
      <family val="3"/>
      <charset val="128"/>
    </font>
    <font>
      <b/>
      <sz val="11"/>
      <color indexed="10"/>
      <name val="ＤＨＰ特太ゴシック体"/>
      <family val="3"/>
      <charset val="128"/>
    </font>
    <font>
      <sz val="10"/>
      <name val="ＭＳ Ｐゴシック"/>
      <family val="3"/>
      <charset val="128"/>
    </font>
    <font>
      <sz val="11"/>
      <name val="ＭＳ Ｐゴシック"/>
      <family val="3"/>
      <charset val="128"/>
    </font>
    <font>
      <sz val="11"/>
      <color indexed="9"/>
      <name val="魚石行書"/>
      <family val="3"/>
      <charset val="128"/>
    </font>
    <font>
      <sz val="12"/>
      <name val="ＭＳ ゴシック"/>
      <family val="3"/>
      <charset val="128"/>
    </font>
    <font>
      <sz val="10"/>
      <name val="ＭＳ ゴシック"/>
      <family val="3"/>
      <charset val="128"/>
    </font>
    <font>
      <sz val="11"/>
      <name val="HG行書体"/>
      <family val="4"/>
      <charset val="128"/>
    </font>
    <font>
      <b/>
      <sz val="12"/>
      <name val="魚石行書"/>
      <family val="3"/>
      <charset val="128"/>
    </font>
    <font>
      <sz val="16"/>
      <name val="ＭＳ ゴシック"/>
      <family val="3"/>
      <charset val="128"/>
    </font>
    <font>
      <sz val="11"/>
      <color theme="2"/>
      <name val="ＭＳ Ｐゴシック"/>
      <family val="3"/>
      <charset val="128"/>
    </font>
    <font>
      <sz val="20"/>
      <name val="ＭＳ Ｐゴシック"/>
      <family val="3"/>
      <charset val="128"/>
    </font>
    <font>
      <u/>
      <sz val="11"/>
      <color theme="10"/>
      <name val="ＭＳ Ｐゴシック"/>
      <family val="3"/>
      <charset val="128"/>
    </font>
    <font>
      <sz val="11"/>
      <name val="ＭＳ Ｐゴシック"/>
      <family val="3"/>
      <charset val="128"/>
      <scheme val="major"/>
    </font>
    <font>
      <b/>
      <sz val="11"/>
      <color rgb="FFFF0000"/>
      <name val="ＭＳ Ｐゴシック"/>
      <family val="3"/>
      <charset val="128"/>
    </font>
    <font>
      <b/>
      <sz val="16"/>
      <color rgb="FFFF0000"/>
      <name val="ＭＳ Ｐゴシック"/>
      <family val="3"/>
      <charset val="128"/>
    </font>
    <font>
      <b/>
      <sz val="16"/>
      <color indexed="10"/>
      <name val="ＭＳ Ｐゴシック"/>
      <family val="3"/>
      <charset val="128"/>
    </font>
    <font>
      <sz val="18"/>
      <color indexed="13"/>
      <name val="ＭＳ Ｐゴシック"/>
      <family val="3"/>
      <charset val="128"/>
    </font>
    <font>
      <sz val="11"/>
      <color rgb="FFFF0000"/>
      <name val="ＭＳ Ｐゴシック"/>
      <family val="3"/>
      <charset val="128"/>
    </font>
  </fonts>
  <fills count="21">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47"/>
        <bgColor indexed="64"/>
      </patternFill>
    </fill>
    <fill>
      <patternFill patternType="solid">
        <fgColor rgb="FF92D050"/>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4659260841701"/>
        <bgColor indexed="64"/>
      </patternFill>
    </fill>
    <fill>
      <patternFill patternType="solid">
        <fgColor rgb="FFFFCCCC"/>
        <bgColor indexed="64"/>
      </patternFill>
    </fill>
    <fill>
      <patternFill patternType="solid">
        <fgColor rgb="FFFFFF99"/>
        <bgColor indexed="64"/>
      </patternFill>
    </fill>
    <fill>
      <patternFill patternType="solid">
        <fgColor rgb="FFFFFF00"/>
        <bgColor indexed="64"/>
      </patternFill>
    </fill>
    <fill>
      <patternFill patternType="solid">
        <fgColor rgb="FF99FF99"/>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right/>
      <top/>
      <bottom style="thin">
        <color indexed="64"/>
      </bottom>
      <diagonal/>
    </border>
    <border>
      <left/>
      <right style="dotted">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style="dott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medium">
        <color auto="1"/>
      </right>
      <top style="medium">
        <color auto="1"/>
      </top>
      <bottom/>
      <diagonal/>
    </border>
    <border>
      <left style="hair">
        <color auto="1"/>
      </left>
      <right/>
      <top/>
      <bottom style="medium">
        <color auto="1"/>
      </bottom>
      <diagonal/>
    </border>
    <border>
      <left/>
      <right style="hair">
        <color auto="1"/>
      </right>
      <top/>
      <bottom style="medium">
        <color auto="1"/>
      </bottom>
      <diagonal/>
    </border>
    <border>
      <left/>
      <right style="hair">
        <color auto="1"/>
      </right>
      <top style="medium">
        <color auto="1"/>
      </top>
      <bottom/>
      <diagonal/>
    </border>
    <border>
      <left style="hair">
        <color auto="1"/>
      </left>
      <right/>
      <top style="medium">
        <color auto="1"/>
      </top>
      <bottom/>
      <diagonal/>
    </border>
    <border>
      <left style="medium">
        <color auto="1"/>
      </left>
      <right/>
      <top/>
      <bottom/>
      <diagonal/>
    </border>
    <border>
      <left style="dott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2">
    <xf numFmtId="0" fontId="0" fillId="0" borderId="0">
      <alignment vertical="center"/>
    </xf>
    <xf numFmtId="0" fontId="33" fillId="0" borderId="0" applyNumberFormat="0" applyFill="0" applyBorder="0" applyAlignment="0" applyProtection="0">
      <alignment vertical="top"/>
      <protection locked="0"/>
    </xf>
  </cellStyleXfs>
  <cellXfs count="45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0" xfId="0" applyAlignment="1" applyProtection="1"/>
    <xf numFmtId="0" fontId="8" fillId="2" borderId="2" xfId="0" applyFont="1" applyFill="1" applyBorder="1" applyAlignment="1" applyProtection="1">
      <alignment horizontal="distributed" vertical="center" indent="1"/>
      <protection locked="0"/>
    </xf>
    <xf numFmtId="0" fontId="0" fillId="0" borderId="1" xfId="0" applyBorder="1" applyAlignment="1" applyProtection="1">
      <alignment horizontal="center" vertical="center"/>
    </xf>
    <xf numFmtId="0" fontId="6" fillId="0" borderId="1" xfId="0"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0" xfId="0" applyFont="1" applyAlignment="1" applyProtection="1">
      <alignment horizontal="center"/>
      <protection locked="0"/>
    </xf>
    <xf numFmtId="0" fontId="8" fillId="0" borderId="0" xfId="0" applyFont="1" applyFill="1" applyBorder="1" applyAlignment="1" applyProtection="1">
      <alignment vertical="center"/>
    </xf>
    <xf numFmtId="0" fontId="0" fillId="0" borderId="0" xfId="0" applyBorder="1" applyAlignment="1" applyProtection="1"/>
    <xf numFmtId="0" fontId="6" fillId="0" borderId="7" xfId="0" applyFont="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178" fontId="0" fillId="0" borderId="1" xfId="0" applyNumberFormat="1" applyFill="1" applyBorder="1" applyAlignment="1" applyProtection="1">
      <alignment horizontal="center" vertical="center" shrinkToFit="1"/>
      <protection locked="0"/>
    </xf>
    <xf numFmtId="0" fontId="0" fillId="0" borderId="1" xfId="0" applyFont="1" applyBorder="1" applyAlignment="1">
      <alignment horizontal="center" vertical="center"/>
    </xf>
    <xf numFmtId="0" fontId="0" fillId="0" borderId="8" xfId="0" applyFill="1" applyBorder="1" applyAlignment="1" applyProtection="1">
      <alignment horizontal="center" vertical="center"/>
      <protection locked="0"/>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7" xfId="0" applyBorder="1">
      <alignment vertical="center"/>
    </xf>
    <xf numFmtId="0" fontId="0" fillId="3" borderId="0" xfId="0" applyFill="1">
      <alignment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2" fillId="0" borderId="0" xfId="0" applyFont="1">
      <alignment vertical="center"/>
    </xf>
    <xf numFmtId="0" fontId="0" fillId="0" borderId="0" xfId="0" applyBorder="1">
      <alignment vertical="center"/>
    </xf>
    <xf numFmtId="179" fontId="0" fillId="0" borderId="23" xfId="0" applyNumberFormat="1" applyBorder="1" applyAlignment="1" applyProtection="1">
      <alignment horizontal="center" vertical="center"/>
    </xf>
    <xf numFmtId="0" fontId="0" fillId="0" borderId="0" xfId="0" applyAlignment="1" applyProtection="1">
      <alignment horizontal="center"/>
    </xf>
    <xf numFmtId="0" fontId="0" fillId="4" borderId="24" xfId="0" applyFill="1" applyBorder="1">
      <alignment vertical="center"/>
    </xf>
    <xf numFmtId="0" fontId="0" fillId="4" borderId="25" xfId="0" applyFill="1" applyBorder="1">
      <alignment vertical="center"/>
    </xf>
    <xf numFmtId="0" fontId="0" fillId="4" borderId="26" xfId="0" applyFill="1" applyBorder="1">
      <alignment vertical="center"/>
    </xf>
    <xf numFmtId="0" fontId="0" fillId="4" borderId="27" xfId="0" applyFill="1" applyBorder="1">
      <alignment vertical="center"/>
    </xf>
    <xf numFmtId="0" fontId="0" fillId="4" borderId="28" xfId="0" applyFill="1" applyBorder="1">
      <alignment vertical="center"/>
    </xf>
    <xf numFmtId="0" fontId="0" fillId="4" borderId="29" xfId="0" applyFill="1" applyBorder="1">
      <alignment vertical="center"/>
    </xf>
    <xf numFmtId="0" fontId="0" fillId="0" borderId="30" xfId="0" applyBorder="1">
      <alignment vertical="center"/>
    </xf>
    <xf numFmtId="0" fontId="0" fillId="0" borderId="0" xfId="0" applyAlignment="1">
      <alignment vertical="center" shrinkToFit="1"/>
    </xf>
    <xf numFmtId="0" fontId="1" fillId="0" borderId="0" xfId="0" applyFont="1">
      <alignment vertical="center"/>
    </xf>
    <xf numFmtId="179" fontId="0" fillId="0" borderId="31" xfId="0" applyNumberFormat="1" applyBorder="1" applyAlignment="1" applyProtection="1">
      <alignment horizontal="center" vertical="center" shrinkToFit="1"/>
    </xf>
    <xf numFmtId="0" fontId="0" fillId="0" borderId="1" xfId="0" applyFill="1" applyBorder="1" applyAlignment="1" applyProtection="1">
      <alignment horizontal="center" vertical="center"/>
    </xf>
    <xf numFmtId="178" fontId="0" fillId="0" borderId="1" xfId="0" applyNumberFormat="1" applyFill="1" applyBorder="1" applyAlignment="1" applyProtection="1">
      <alignment horizontal="center" vertical="center" shrinkToFit="1"/>
    </xf>
    <xf numFmtId="177" fontId="1" fillId="0" borderId="8" xfId="0" applyNumberFormat="1" applyFont="1" applyBorder="1" applyAlignment="1" applyProtection="1">
      <alignment horizontal="center" vertical="center" shrinkToFit="1"/>
    </xf>
    <xf numFmtId="0" fontId="0" fillId="5" borderId="8" xfId="0" applyFill="1"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32" xfId="0" applyBorder="1" applyAlignment="1" applyProtection="1">
      <alignment horizontal="center" vertical="center"/>
    </xf>
    <xf numFmtId="178" fontId="1" fillId="0" borderId="33" xfId="0" applyNumberFormat="1" applyFont="1" applyFill="1" applyBorder="1" applyAlignment="1" applyProtection="1">
      <alignment horizontal="center" vertical="center" shrinkToFit="1"/>
    </xf>
    <xf numFmtId="0" fontId="1" fillId="0" borderId="0" xfId="0" applyFont="1" applyAlignment="1" applyProtection="1">
      <alignment horizontal="center"/>
    </xf>
    <xf numFmtId="0" fontId="0" fillId="0" borderId="9" xfId="0" applyBorder="1" applyAlignment="1" applyProtection="1">
      <alignment horizontal="center" vertical="center"/>
    </xf>
    <xf numFmtId="178" fontId="1" fillId="0" borderId="34" xfId="0" applyNumberFormat="1" applyFont="1" applyFill="1" applyBorder="1" applyAlignment="1" applyProtection="1">
      <alignment horizontal="center" vertical="center" shrinkToFit="1"/>
    </xf>
    <xf numFmtId="0" fontId="18" fillId="0" borderId="0" xfId="0" applyFont="1">
      <alignment vertical="center"/>
    </xf>
    <xf numFmtId="0" fontId="19" fillId="0" borderId="0" xfId="0" applyFont="1">
      <alignment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13" fillId="0" borderId="35" xfId="0" applyFont="1" applyFill="1" applyBorder="1" applyAlignment="1">
      <alignment horizontal="center" vertical="center"/>
    </xf>
    <xf numFmtId="0" fontId="0" fillId="0" borderId="35" xfId="0" applyFill="1" applyBorder="1" applyAlignment="1">
      <alignment vertical="center"/>
    </xf>
    <xf numFmtId="0" fontId="0" fillId="0" borderId="36" xfId="0" applyFill="1" applyBorder="1" applyAlignment="1">
      <alignment vertical="center"/>
    </xf>
    <xf numFmtId="0" fontId="2" fillId="0" borderId="1" xfId="0" applyFont="1" applyFill="1" applyBorder="1" applyAlignment="1">
      <alignment horizontal="center" vertical="center"/>
    </xf>
    <xf numFmtId="0" fontId="0" fillId="0" borderId="0" xfId="0" applyFill="1" applyAlignment="1">
      <alignment horizontal="right" vertical="center"/>
    </xf>
    <xf numFmtId="0" fontId="21" fillId="2" borderId="0" xfId="0" applyFont="1" applyFill="1" applyAlignment="1">
      <alignment horizontal="left" vertical="center"/>
    </xf>
    <xf numFmtId="0" fontId="2" fillId="0" borderId="0" xfId="0" applyFont="1" applyFill="1" applyBorder="1" applyAlignment="1">
      <alignment horizontal="center" vertical="center"/>
    </xf>
    <xf numFmtId="0" fontId="1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0" fillId="0" borderId="0" xfId="0" applyBorder="1" applyProtection="1">
      <alignment vertical="center"/>
    </xf>
    <xf numFmtId="0" fontId="0" fillId="0" borderId="0" xfId="0" applyProtection="1">
      <alignment vertical="center"/>
    </xf>
    <xf numFmtId="0" fontId="17" fillId="0" borderId="0" xfId="0" applyFont="1" applyProtection="1">
      <alignment vertical="center"/>
    </xf>
    <xf numFmtId="0" fontId="6" fillId="0" borderId="37"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40" xfId="0" applyFont="1" applyBorder="1" applyAlignment="1" applyProtection="1">
      <alignment horizontal="center" vertical="center"/>
    </xf>
    <xf numFmtId="0" fontId="0" fillId="0" borderId="9" xfId="0" applyBorder="1" applyAlignment="1">
      <alignment horizontal="center" vertical="center"/>
    </xf>
    <xf numFmtId="0" fontId="0" fillId="0" borderId="36" xfId="0" applyBorder="1" applyAlignment="1">
      <alignment horizontal="center" vertical="center"/>
    </xf>
    <xf numFmtId="178" fontId="0" fillId="0" borderId="41" xfId="0" applyNumberFormat="1" applyFill="1" applyBorder="1" applyAlignment="1" applyProtection="1">
      <alignment horizontal="center" vertical="center" shrinkToFit="1"/>
      <protection locked="0"/>
    </xf>
    <xf numFmtId="0" fontId="0" fillId="0" borderId="14" xfId="0" applyBorder="1" applyAlignment="1">
      <alignment horizontal="center" vertical="center"/>
    </xf>
    <xf numFmtId="0" fontId="0" fillId="0" borderId="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0" xfId="0" applyFont="1">
      <alignment vertical="center"/>
    </xf>
    <xf numFmtId="0" fontId="0" fillId="0" borderId="0" xfId="0" applyAlignment="1">
      <alignment horizontal="right" vertical="center" shrinkToFit="1"/>
    </xf>
    <xf numFmtId="0" fontId="7" fillId="0" borderId="0" xfId="0" applyFont="1">
      <alignment vertical="center"/>
    </xf>
    <xf numFmtId="0" fontId="17" fillId="0" borderId="0" xfId="0" applyFont="1" applyAlignment="1">
      <alignment horizontal="center" vertical="center"/>
    </xf>
    <xf numFmtId="0" fontId="24" fillId="0" borderId="33" xfId="0" applyFont="1" applyFill="1" applyBorder="1" applyAlignment="1">
      <alignment horizontal="center"/>
    </xf>
    <xf numFmtId="0" fontId="25" fillId="0" borderId="0" xfId="0" applyFont="1">
      <alignment vertical="center"/>
    </xf>
    <xf numFmtId="0" fontId="0" fillId="0" borderId="42" xfId="0" applyBorder="1" applyAlignment="1">
      <alignment horizontal="center" vertical="center"/>
    </xf>
    <xf numFmtId="0" fontId="0" fillId="0" borderId="0" xfId="0" applyBorder="1" applyAlignment="1">
      <alignment horizontal="center" vertical="center"/>
    </xf>
    <xf numFmtId="0" fontId="23" fillId="0" borderId="0" xfId="0" applyFont="1">
      <alignment vertical="center"/>
    </xf>
    <xf numFmtId="0" fontId="1" fillId="0" borderId="33" xfId="0" applyFont="1" applyFill="1" applyBorder="1" applyAlignment="1">
      <alignment horizontal="center"/>
    </xf>
    <xf numFmtId="0" fontId="10"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23" fillId="2" borderId="0" xfId="0" applyFont="1" applyFill="1">
      <alignment vertical="center"/>
    </xf>
    <xf numFmtId="0" fontId="0" fillId="0" borderId="0" xfId="0" applyFont="1">
      <alignment vertical="center"/>
    </xf>
    <xf numFmtId="0" fontId="31" fillId="0" borderId="0" xfId="0" applyFont="1">
      <alignment vertical="center"/>
    </xf>
    <xf numFmtId="0" fontId="0" fillId="0" borderId="1" xfId="0" applyBorder="1" applyAlignment="1">
      <alignment horizontal="right" vertical="center"/>
    </xf>
    <xf numFmtId="0" fontId="2" fillId="0" borderId="1" xfId="0" applyFont="1" applyFill="1" applyBorder="1" applyAlignment="1">
      <alignment vertical="center"/>
    </xf>
    <xf numFmtId="0" fontId="13" fillId="0" borderId="41" xfId="0" applyFont="1" applyFill="1" applyBorder="1" applyAlignment="1">
      <alignment vertical="center"/>
    </xf>
    <xf numFmtId="0" fontId="17" fillId="0" borderId="0" xfId="0" applyFont="1" applyAlignment="1">
      <alignment horizontal="right" vertical="center"/>
    </xf>
    <xf numFmtId="0" fontId="17" fillId="0" borderId="0" xfId="0" applyFont="1" applyAlignment="1">
      <alignment horizontal="right" vertical="center" shrinkToFit="1"/>
    </xf>
    <xf numFmtId="178" fontId="0" fillId="0" borderId="9" xfId="0" applyNumberFormat="1" applyBorder="1" applyAlignment="1">
      <alignment horizontal="center" vertical="center"/>
    </xf>
    <xf numFmtId="0" fontId="18" fillId="0" borderId="0" xfId="0" quotePrefix="1" applyFont="1" applyAlignment="1">
      <alignment horizontal="left" vertical="center"/>
    </xf>
    <xf numFmtId="0" fontId="0" fillId="0" borderId="0" xfId="0" applyBorder="1" applyAlignment="1">
      <alignment vertical="center" shrinkToFit="1"/>
    </xf>
    <xf numFmtId="0" fontId="1" fillId="0" borderId="0" xfId="0" applyFont="1" applyBorder="1">
      <alignment vertical="center"/>
    </xf>
    <xf numFmtId="0" fontId="0" fillId="0" borderId="55" xfId="0" applyBorder="1">
      <alignment vertical="center"/>
    </xf>
    <xf numFmtId="0" fontId="0" fillId="0" borderId="33" xfId="0" applyBorder="1" applyAlignment="1">
      <alignment vertical="center" shrinkToFit="1"/>
    </xf>
    <xf numFmtId="0" fontId="0" fillId="0" borderId="33" xfId="0" applyBorder="1">
      <alignment vertical="center"/>
    </xf>
    <xf numFmtId="0" fontId="1" fillId="0" borderId="33" xfId="0" applyFont="1" applyBorder="1">
      <alignment vertical="center"/>
    </xf>
    <xf numFmtId="0" fontId="0" fillId="0" borderId="57" xfId="0" applyBorder="1">
      <alignment vertical="center"/>
    </xf>
    <xf numFmtId="0" fontId="0" fillId="0" borderId="39" xfId="0" applyBorder="1" applyAlignment="1">
      <alignment horizontal="center" vertical="center"/>
    </xf>
    <xf numFmtId="0" fontId="0" fillId="0" borderId="56" xfId="0" applyBorder="1" applyAlignment="1">
      <alignment horizontal="center" vertical="center"/>
    </xf>
    <xf numFmtId="0" fontId="0" fillId="0" borderId="59" xfId="0" applyBorder="1">
      <alignment vertical="center"/>
    </xf>
    <xf numFmtId="0" fontId="0" fillId="0" borderId="59" xfId="0" applyBorder="1" applyAlignment="1">
      <alignment vertical="center" shrinkToFit="1"/>
    </xf>
    <xf numFmtId="0" fontId="1" fillId="0" borderId="59" xfId="0" applyFont="1" applyBorder="1">
      <alignment vertical="center"/>
    </xf>
    <xf numFmtId="0" fontId="0" fillId="0" borderId="58" xfId="0" applyBorder="1">
      <alignment vertical="center"/>
    </xf>
    <xf numFmtId="0" fontId="0" fillId="0" borderId="60" xfId="0" applyBorder="1" applyAlignment="1">
      <alignment horizontal="right" vertical="center"/>
    </xf>
    <xf numFmtId="0" fontId="0" fillId="0" borderId="61" xfId="0" applyBorder="1">
      <alignment vertical="center"/>
    </xf>
    <xf numFmtId="0" fontId="0" fillId="0" borderId="61" xfId="0" applyBorder="1" applyAlignment="1">
      <alignment vertical="center" shrinkToFit="1"/>
    </xf>
    <xf numFmtId="0" fontId="0" fillId="0" borderId="61" xfId="0" applyBorder="1" applyAlignment="1">
      <alignment horizontal="center" vertical="center"/>
    </xf>
    <xf numFmtId="0" fontId="1" fillId="4" borderId="61" xfId="0" applyFont="1" applyFill="1"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6" xfId="0" applyBorder="1" applyAlignment="1">
      <alignment vertical="center" shrinkToFit="1"/>
    </xf>
    <xf numFmtId="0" fontId="1" fillId="0" borderId="66" xfId="0" applyFont="1" applyBorder="1">
      <alignment vertical="center"/>
    </xf>
    <xf numFmtId="0" fontId="0" fillId="0" borderId="67" xfId="0" applyBorder="1">
      <alignment vertical="center"/>
    </xf>
    <xf numFmtId="0" fontId="0" fillId="0" borderId="61" xfId="0" applyBorder="1" applyAlignment="1">
      <alignment horizontal="left" vertical="center" shrinkToFit="1"/>
    </xf>
    <xf numFmtId="0" fontId="1" fillId="0" borderId="61" xfId="0" applyFont="1" applyBorder="1">
      <alignment vertical="center"/>
    </xf>
    <xf numFmtId="0" fontId="17" fillId="0" borderId="63" xfId="0" applyFont="1" applyBorder="1" applyAlignment="1">
      <alignment horizontal="left" vertical="center"/>
    </xf>
    <xf numFmtId="0" fontId="0" fillId="0" borderId="0" xfId="0" applyBorder="1" applyAlignment="1">
      <alignment horizontal="left" vertical="center" shrinkToFit="1"/>
    </xf>
    <xf numFmtId="0" fontId="17" fillId="0" borderId="65" xfId="0" applyFont="1" applyBorder="1" applyAlignment="1">
      <alignment horizontal="left" vertical="center"/>
    </xf>
    <xf numFmtId="0" fontId="0" fillId="0" borderId="66" xfId="0" applyBorder="1" applyAlignment="1">
      <alignment horizontal="center" vertical="center"/>
    </xf>
    <xf numFmtId="0" fontId="0" fillId="4" borderId="66" xfId="0" applyFont="1" applyFill="1" applyBorder="1">
      <alignment vertical="center"/>
    </xf>
    <xf numFmtId="0" fontId="0" fillId="4" borderId="0" xfId="0" applyFont="1" applyFill="1" applyBorder="1">
      <alignment vertical="center"/>
    </xf>
    <xf numFmtId="0" fontId="0" fillId="6" borderId="0" xfId="0" applyFill="1" applyBorder="1" applyAlignment="1">
      <alignment vertical="center" shrinkToFit="1"/>
    </xf>
    <xf numFmtId="0" fontId="0" fillId="2" borderId="0" xfId="0" applyFill="1" applyBorder="1">
      <alignment vertical="center"/>
    </xf>
    <xf numFmtId="0" fontId="0" fillId="6" borderId="0" xfId="0" applyFill="1" applyBorder="1">
      <alignment vertical="center"/>
    </xf>
    <xf numFmtId="0" fontId="0" fillId="0" borderId="65" xfId="0" applyBorder="1" applyAlignment="1">
      <alignment horizontal="right" vertical="center"/>
    </xf>
    <xf numFmtId="0" fontId="0" fillId="3" borderId="66" xfId="0" applyFill="1" applyBorder="1">
      <alignment vertical="center"/>
    </xf>
    <xf numFmtId="0" fontId="0" fillId="4" borderId="0" xfId="0" applyFont="1" applyFill="1" applyBorder="1" applyAlignment="1">
      <alignment vertical="center" shrinkToFit="1"/>
    </xf>
    <xf numFmtId="0" fontId="0" fillId="0" borderId="0" xfId="0" quotePrefix="1" applyAlignment="1">
      <alignment horizontal="left" vertical="center"/>
    </xf>
    <xf numFmtId="0" fontId="22" fillId="0" borderId="0" xfId="0" quotePrefix="1" applyFont="1" applyAlignment="1">
      <alignment horizontal="left" vertical="center"/>
    </xf>
    <xf numFmtId="0" fontId="0" fillId="10" borderId="0" xfId="0" applyFill="1">
      <alignment vertical="center"/>
    </xf>
    <xf numFmtId="0" fontId="17" fillId="11" borderId="63" xfId="0" applyFont="1" applyFill="1" applyBorder="1" applyAlignment="1">
      <alignment horizontal="left" vertical="center"/>
    </xf>
    <xf numFmtId="0" fontId="0" fillId="0" borderId="0" xfId="0" applyBorder="1" applyAlignment="1">
      <alignment horizontal="justify" vertical="center"/>
    </xf>
    <xf numFmtId="0" fontId="0" fillId="12" borderId="66" xfId="0" applyFill="1" applyBorder="1">
      <alignment vertical="center"/>
    </xf>
    <xf numFmtId="0" fontId="0" fillId="14" borderId="61" xfId="0" applyFill="1" applyBorder="1">
      <alignment vertical="center"/>
    </xf>
    <xf numFmtId="0" fontId="0" fillId="13" borderId="68" xfId="0" applyFill="1" applyBorder="1">
      <alignment vertical="center"/>
    </xf>
    <xf numFmtId="0" fontId="0" fillId="13" borderId="69" xfId="0" applyFill="1" applyBorder="1">
      <alignment vertical="center"/>
    </xf>
    <xf numFmtId="0" fontId="0" fillId="13" borderId="70" xfId="0" applyFill="1" applyBorder="1">
      <alignment vertical="center"/>
    </xf>
    <xf numFmtId="0" fontId="0" fillId="0" borderId="60" xfId="0" applyBorder="1">
      <alignment vertical="center"/>
    </xf>
    <xf numFmtId="0" fontId="0" fillId="0" borderId="48" xfId="0" applyBorder="1">
      <alignment vertical="center"/>
    </xf>
    <xf numFmtId="0" fontId="0" fillId="0" borderId="49" xfId="0" applyBorder="1">
      <alignment vertical="center"/>
    </xf>
    <xf numFmtId="0" fontId="0" fillId="0" borderId="71" xfId="0" applyBorder="1">
      <alignment vertical="center"/>
    </xf>
    <xf numFmtId="0" fontId="0" fillId="0" borderId="50" xfId="0" applyBorder="1">
      <alignment vertical="center"/>
    </xf>
    <xf numFmtId="0" fontId="0" fillId="0" borderId="43" xfId="0" applyBorder="1">
      <alignment vertical="center"/>
    </xf>
    <xf numFmtId="0" fontId="0" fillId="0" borderId="47" xfId="0" applyBorder="1">
      <alignment vertical="center"/>
    </xf>
    <xf numFmtId="0" fontId="29" fillId="0" borderId="0" xfId="0" quotePrefix="1" applyFont="1" applyAlignment="1">
      <alignment vertical="center" wrapText="1"/>
    </xf>
    <xf numFmtId="0" fontId="29" fillId="0" borderId="0" xfId="0" applyFont="1" applyAlignment="1">
      <alignment vertical="center"/>
    </xf>
    <xf numFmtId="0" fontId="0" fillId="11" borderId="64" xfId="0" applyFill="1" applyBorder="1">
      <alignment vertical="center"/>
    </xf>
    <xf numFmtId="0" fontId="0" fillId="14" borderId="61" xfId="0" quotePrefix="1" applyFill="1" applyBorder="1" applyAlignment="1">
      <alignment horizontal="left" vertical="center"/>
    </xf>
    <xf numFmtId="0" fontId="6" fillId="15" borderId="60" xfId="0" applyFont="1" applyFill="1" applyBorder="1" applyAlignment="1">
      <alignment horizontal="right" vertical="center"/>
    </xf>
    <xf numFmtId="0" fontId="32" fillId="0" borderId="0" xfId="0" quotePrefix="1" applyFont="1" applyAlignment="1">
      <alignment horizontal="left" vertical="center"/>
    </xf>
    <xf numFmtId="0" fontId="0" fillId="11" borderId="66" xfId="0" applyFill="1" applyBorder="1">
      <alignment vertical="center"/>
    </xf>
    <xf numFmtId="0" fontId="0" fillId="11" borderId="43" xfId="0" applyFill="1" applyBorder="1">
      <alignment vertical="center"/>
    </xf>
    <xf numFmtId="0" fontId="0" fillId="16" borderId="60" xfId="0" applyFill="1" applyBorder="1">
      <alignment vertical="center"/>
    </xf>
    <xf numFmtId="0" fontId="0" fillId="16" borderId="72" xfId="0" applyFill="1" applyBorder="1">
      <alignment vertical="center"/>
    </xf>
    <xf numFmtId="0" fontId="0" fillId="11" borderId="76" xfId="0" applyFill="1" applyBorder="1">
      <alignment vertical="center"/>
    </xf>
    <xf numFmtId="0" fontId="0" fillId="0" borderId="77" xfId="0" applyBorder="1">
      <alignment vertical="center"/>
    </xf>
    <xf numFmtId="0" fontId="0" fillId="0" borderId="45" xfId="0" applyBorder="1">
      <alignment vertical="center"/>
    </xf>
    <xf numFmtId="0" fontId="0" fillId="0" borderId="51" xfId="0" applyBorder="1">
      <alignment vertical="center"/>
    </xf>
    <xf numFmtId="0" fontId="0" fillId="0" borderId="78" xfId="0" quotePrefix="1" applyBorder="1" applyAlignment="1">
      <alignment horizontal="left" vertical="center"/>
    </xf>
    <xf numFmtId="0" fontId="0" fillId="17" borderId="9" xfId="0" applyFill="1" applyBorder="1">
      <alignment vertical="center"/>
    </xf>
    <xf numFmtId="0" fontId="0" fillId="17" borderId="10" xfId="0" applyFill="1" applyBorder="1">
      <alignment vertical="center"/>
    </xf>
    <xf numFmtId="0" fontId="0" fillId="17" borderId="10" xfId="0" applyFill="1" applyBorder="1" applyProtection="1">
      <alignment vertical="center"/>
      <protection locked="0"/>
    </xf>
    <xf numFmtId="0" fontId="0" fillId="17" borderId="11" xfId="0" applyFill="1" applyBorder="1">
      <alignment vertical="center"/>
    </xf>
    <xf numFmtId="0" fontId="0" fillId="17" borderId="24" xfId="0" applyFill="1" applyBorder="1">
      <alignment vertical="center"/>
    </xf>
    <xf numFmtId="0" fontId="0" fillId="17" borderId="25" xfId="0" applyFill="1" applyBorder="1">
      <alignment vertical="center"/>
    </xf>
    <xf numFmtId="0" fontId="0" fillId="17" borderId="27" xfId="0" applyFill="1" applyBorder="1">
      <alignment vertical="center"/>
    </xf>
    <xf numFmtId="0" fontId="0" fillId="17" borderId="28" xfId="0" applyFill="1" applyBorder="1">
      <alignment vertical="center"/>
    </xf>
    <xf numFmtId="0" fontId="0" fillId="17" borderId="26" xfId="0" applyFill="1" applyBorder="1">
      <alignment vertical="center"/>
    </xf>
    <xf numFmtId="0" fontId="0" fillId="17" borderId="29" xfId="0" applyFill="1" applyBorder="1">
      <alignment vertical="center"/>
    </xf>
    <xf numFmtId="0" fontId="0" fillId="0" borderId="0" xfId="0" applyFill="1">
      <alignment vertical="center"/>
    </xf>
    <xf numFmtId="0" fontId="0" fillId="0" borderId="0" xfId="0" applyAlignment="1">
      <alignment horizontal="left" vertical="center"/>
    </xf>
    <xf numFmtId="181" fontId="0" fillId="0" borderId="0" xfId="0" applyNumberFormat="1">
      <alignment vertical="center"/>
    </xf>
    <xf numFmtId="0" fontId="0" fillId="9" borderId="14" xfId="0" applyFill="1" applyBorder="1">
      <alignment vertical="center"/>
    </xf>
    <xf numFmtId="0" fontId="0" fillId="9" borderId="15" xfId="0" applyFill="1" applyBorder="1">
      <alignment vertical="center"/>
    </xf>
    <xf numFmtId="0" fontId="0" fillId="11" borderId="0" xfId="0" quotePrefix="1" applyFill="1" applyBorder="1" applyAlignment="1">
      <alignment horizontal="left" vertical="center"/>
    </xf>
    <xf numFmtId="0" fontId="0" fillId="11" borderId="0" xfId="0" applyFill="1" applyBorder="1" applyAlignment="1">
      <alignment horizontal="justify" vertical="center"/>
    </xf>
    <xf numFmtId="0" fontId="7" fillId="0" borderId="0" xfId="0" quotePrefix="1" applyFont="1" applyAlignment="1">
      <alignment horizontal="left" vertical="center"/>
    </xf>
    <xf numFmtId="0" fontId="8" fillId="2" borderId="2" xfId="0" quotePrefix="1" applyFont="1" applyFill="1" applyBorder="1" applyAlignment="1" applyProtection="1">
      <alignment horizontal="left" vertical="center" indent="1"/>
      <protection locked="0"/>
    </xf>
    <xf numFmtId="0" fontId="13" fillId="0" borderId="0" xfId="0" quotePrefix="1" applyFont="1" applyAlignment="1">
      <alignment horizontal="left" vertical="center"/>
    </xf>
    <xf numFmtId="0" fontId="33" fillId="0" borderId="0" xfId="1" applyBorder="1" applyAlignment="1" applyProtection="1">
      <alignment vertical="center"/>
    </xf>
    <xf numFmtId="0" fontId="34" fillId="0" borderId="0" xfId="0" quotePrefix="1" applyFont="1" applyAlignment="1">
      <alignment horizontal="left" vertical="center"/>
    </xf>
    <xf numFmtId="0" fontId="34" fillId="0" borderId="0" xfId="0" applyFont="1">
      <alignment vertical="center"/>
    </xf>
    <xf numFmtId="0" fontId="1" fillId="20" borderId="1" xfId="0" applyFont="1" applyFill="1" applyBorder="1" applyAlignment="1" applyProtection="1">
      <alignment vertical="center"/>
      <protection locked="0"/>
    </xf>
    <xf numFmtId="0" fontId="0" fillId="19" borderId="21" xfId="0" applyFont="1" applyFill="1" applyBorder="1" applyAlignment="1">
      <alignment horizontal="center" vertical="center"/>
    </xf>
    <xf numFmtId="0" fontId="6" fillId="0" borderId="0" xfId="0" quotePrefix="1" applyFont="1" applyAlignment="1">
      <alignment horizontal="left" vertical="center"/>
    </xf>
    <xf numFmtId="0" fontId="6" fillId="3" borderId="44" xfId="0" quotePrefix="1" applyFont="1" applyFill="1" applyBorder="1" applyAlignment="1">
      <alignment horizontal="left" vertical="center"/>
    </xf>
    <xf numFmtId="0" fontId="6" fillId="2" borderId="0" xfId="0" applyFont="1" applyFill="1">
      <alignment vertical="center"/>
    </xf>
    <xf numFmtId="0" fontId="6" fillId="7" borderId="0" xfId="0" applyFont="1" applyFill="1">
      <alignment vertical="center"/>
    </xf>
    <xf numFmtId="0" fontId="6" fillId="8" borderId="0" xfId="0" applyFont="1" applyFill="1">
      <alignment vertical="center"/>
    </xf>
    <xf numFmtId="182" fontId="0" fillId="0" borderId="0" xfId="0" applyNumberFormat="1" applyAlignment="1">
      <alignment horizontal="left" vertical="center"/>
    </xf>
    <xf numFmtId="49" fontId="0" fillId="0" borderId="0" xfId="0" applyNumberFormat="1" applyAlignment="1">
      <alignment horizontal="left" vertical="center"/>
    </xf>
    <xf numFmtId="0" fontId="12" fillId="2" borderId="1" xfId="0" applyFont="1" applyFill="1" applyBorder="1" applyAlignment="1">
      <alignment horizontal="center" vertical="center"/>
    </xf>
    <xf numFmtId="0" fontId="12" fillId="6" borderId="1" xfId="0" applyFont="1" applyFill="1" applyBorder="1" applyAlignment="1">
      <alignment horizontal="center" vertical="center"/>
    </xf>
    <xf numFmtId="0" fontId="35" fillId="0" borderId="0" xfId="0" applyFont="1">
      <alignment vertical="center"/>
    </xf>
    <xf numFmtId="0" fontId="0" fillId="0" borderId="0" xfId="0" applyFill="1" applyAlignment="1">
      <alignment horizontal="center" vertical="center"/>
    </xf>
    <xf numFmtId="0" fontId="6" fillId="0" borderId="0" xfId="0" applyFont="1" applyAlignment="1">
      <alignment horizontal="right" vertical="center"/>
    </xf>
    <xf numFmtId="0" fontId="0" fillId="17" borderId="41" xfId="0" applyFill="1" applyBorder="1" applyAlignment="1">
      <alignment horizontal="center" vertical="center"/>
    </xf>
    <xf numFmtId="0" fontId="0" fillId="0" borderId="0" xfId="0" applyFill="1" applyAlignment="1">
      <alignment horizontal="center" vertical="center"/>
    </xf>
    <xf numFmtId="0" fontId="6" fillId="0" borderId="0" xfId="0" applyFont="1" applyAlignment="1">
      <alignment horizontal="righ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2" borderId="0" xfId="0" applyFont="1" applyFill="1" applyAlignment="1">
      <alignment horizontal="left" vertical="center"/>
    </xf>
    <xf numFmtId="0" fontId="0" fillId="8" borderId="1" xfId="0" quotePrefix="1" applyFill="1" applyBorder="1" applyAlignment="1" applyProtection="1">
      <alignment horizontal="center" vertical="center"/>
      <protection locked="0"/>
    </xf>
    <xf numFmtId="0" fontId="0" fillId="6" borderId="1" xfId="0" applyFill="1" applyBorder="1" applyProtection="1">
      <alignment vertical="center"/>
      <protection locked="0"/>
    </xf>
    <xf numFmtId="0" fontId="0" fillId="6" borderId="1" xfId="0" applyNumberFormat="1" applyFill="1" applyBorder="1" applyProtection="1">
      <alignment vertical="center"/>
      <protection locked="0"/>
    </xf>
    <xf numFmtId="49" fontId="0" fillId="6" borderId="1" xfId="0" applyNumberFormat="1" applyFill="1" applyBorder="1" applyProtection="1">
      <alignment vertical="center"/>
      <protection locked="0"/>
    </xf>
    <xf numFmtId="49" fontId="0" fillId="20" borderId="1" xfId="0" applyNumberFormat="1" applyFill="1" applyBorder="1" applyProtection="1">
      <alignment vertical="center"/>
      <protection locked="0"/>
    </xf>
    <xf numFmtId="0" fontId="0" fillId="2" borderId="1" xfId="0" applyFill="1" applyBorder="1" applyProtection="1">
      <alignment vertical="center"/>
      <protection locked="0"/>
    </xf>
    <xf numFmtId="0" fontId="0" fillId="6" borderId="7" xfId="0" applyFill="1" applyBorder="1" applyProtection="1">
      <alignment vertical="center"/>
      <protection locked="0"/>
    </xf>
    <xf numFmtId="0" fontId="0" fillId="2" borderId="12" xfId="0" applyFill="1" applyBorder="1" applyProtection="1">
      <alignment vertical="center"/>
      <protection locked="0"/>
    </xf>
    <xf numFmtId="0" fontId="0" fillId="2" borderId="13" xfId="0" applyFill="1" applyBorder="1" applyProtection="1">
      <alignment vertical="center"/>
      <protection locked="0"/>
    </xf>
    <xf numFmtId="0" fontId="0" fillId="6" borderId="26" xfId="0" applyFill="1" applyBorder="1" applyProtection="1">
      <alignment vertical="center"/>
      <protection locked="0"/>
    </xf>
    <xf numFmtId="0" fontId="0" fillId="6" borderId="29" xfId="0" applyFill="1" applyBorder="1" applyProtection="1">
      <alignment vertical="center"/>
      <protection locked="0"/>
    </xf>
    <xf numFmtId="0" fontId="0" fillId="18" borderId="26" xfId="0" applyFill="1" applyBorder="1" applyProtection="1">
      <alignment vertical="center"/>
      <protection locked="0"/>
    </xf>
    <xf numFmtId="0" fontId="0" fillId="18" borderId="29" xfId="0" applyFill="1" applyBorder="1" applyProtection="1">
      <alignment vertical="center"/>
      <protection locked="0"/>
    </xf>
    <xf numFmtId="0" fontId="0" fillId="3" borderId="25" xfId="0" applyFill="1" applyBorder="1" applyProtection="1">
      <alignment vertical="center"/>
      <protection locked="0"/>
    </xf>
    <xf numFmtId="0" fontId="0" fillId="3" borderId="28" xfId="0" applyFill="1" applyBorder="1" applyProtection="1">
      <alignment vertical="center"/>
      <protection locked="0"/>
    </xf>
    <xf numFmtId="0" fontId="0" fillId="18" borderId="11" xfId="0" applyFill="1" applyBorder="1" applyProtection="1">
      <alignment vertical="center"/>
      <protection locked="0"/>
    </xf>
    <xf numFmtId="0" fontId="0" fillId="2" borderId="36" xfId="0" applyFill="1" applyBorder="1" applyProtection="1">
      <alignment vertical="center"/>
      <protection locked="0"/>
    </xf>
    <xf numFmtId="0" fontId="39" fillId="0" borderId="0" xfId="0" applyFont="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ont="1" applyBorder="1">
      <alignment vertical="center"/>
    </xf>
    <xf numFmtId="0" fontId="0" fillId="0" borderId="0" xfId="0" applyFont="1" applyFill="1" applyBorder="1">
      <alignment vertical="center"/>
    </xf>
    <xf numFmtId="0" fontId="1" fillId="0" borderId="14" xfId="0" applyFont="1" applyBorder="1" applyProtection="1">
      <alignment vertical="center"/>
      <protection locked="0"/>
    </xf>
    <xf numFmtId="0" fontId="0" fillId="0" borderId="1" xfId="0" applyBorder="1" applyProtection="1">
      <alignment vertical="center"/>
      <protection locked="0"/>
    </xf>
    <xf numFmtId="0" fontId="1" fillId="18" borderId="1" xfId="0" applyFont="1" applyFill="1" applyBorder="1" applyProtection="1">
      <alignment vertical="center"/>
      <protection locked="0"/>
    </xf>
    <xf numFmtId="0" fontId="11" fillId="0" borderId="1" xfId="0" applyFont="1" applyBorder="1" applyAlignment="1" applyProtection="1">
      <alignment vertical="center"/>
      <protection locked="0"/>
    </xf>
    <xf numFmtId="14" fontId="0" fillId="0" borderId="1" xfId="0" applyNumberFormat="1" applyBorder="1" applyAlignment="1" applyProtection="1">
      <alignment vertical="center"/>
      <protection locked="0"/>
    </xf>
    <xf numFmtId="0" fontId="1" fillId="0" borderId="1" xfId="0" applyFont="1" applyBorder="1" applyAlignment="1" applyProtection="1">
      <alignment horizontal="right" vertical="center"/>
      <protection locked="0"/>
    </xf>
    <xf numFmtId="0" fontId="1" fillId="0" borderId="15" xfId="0" applyFont="1" applyBorder="1" applyAlignment="1" applyProtection="1">
      <alignment vertical="center"/>
      <protection locked="0"/>
    </xf>
    <xf numFmtId="0" fontId="1" fillId="0" borderId="1" xfId="0" applyFont="1" applyBorder="1" applyProtection="1">
      <alignment vertical="center"/>
      <protection locked="0"/>
    </xf>
    <xf numFmtId="14" fontId="0" fillId="0" borderId="1" xfId="0" applyNumberFormat="1"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14" fontId="1" fillId="0" borderId="1" xfId="0" applyNumberFormat="1" applyFont="1" applyBorder="1" applyAlignment="1" applyProtection="1">
      <alignment vertical="center"/>
      <protection locked="0"/>
    </xf>
    <xf numFmtId="0" fontId="1" fillId="0" borderId="81" xfId="0" applyFont="1" applyBorder="1" applyProtection="1">
      <alignment vertical="center"/>
      <protection locked="0"/>
    </xf>
    <xf numFmtId="0" fontId="1" fillId="0" borderId="82" xfId="0" applyFont="1" applyBorder="1" applyProtection="1">
      <alignment vertical="center"/>
      <protection locked="0"/>
    </xf>
    <xf numFmtId="0" fontId="1" fillId="18" borderId="82" xfId="0" applyFont="1" applyFill="1" applyBorder="1" applyProtection="1">
      <alignment vertical="center"/>
      <protection locked="0"/>
    </xf>
    <xf numFmtId="0" fontId="11" fillId="0" borderId="82" xfId="0" applyFont="1" applyBorder="1" applyAlignment="1" applyProtection="1">
      <alignment vertical="center"/>
      <protection locked="0"/>
    </xf>
    <xf numFmtId="0" fontId="1" fillId="0" borderId="82" xfId="0" applyFont="1" applyBorder="1" applyAlignment="1" applyProtection="1">
      <alignment vertical="center"/>
      <protection locked="0"/>
    </xf>
    <xf numFmtId="14" fontId="1" fillId="0" borderId="82" xfId="0" applyNumberFormat="1" applyFont="1" applyBorder="1" applyAlignment="1" applyProtection="1">
      <alignment vertical="center"/>
      <protection locked="0"/>
    </xf>
    <xf numFmtId="0" fontId="1" fillId="0" borderId="82" xfId="0" applyFont="1" applyBorder="1" applyAlignment="1" applyProtection="1">
      <alignment horizontal="right"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vertical="center"/>
      <protection locked="0"/>
    </xf>
    <xf numFmtId="0" fontId="1" fillId="0" borderId="79" xfId="0" applyFont="1" applyBorder="1" applyProtection="1">
      <alignment vertical="center"/>
      <protection locked="0"/>
    </xf>
    <xf numFmtId="0" fontId="1" fillId="0" borderId="8" xfId="0" applyFont="1" applyBorder="1" applyProtection="1">
      <alignment vertical="center"/>
      <protection locked="0"/>
    </xf>
    <xf numFmtId="0" fontId="1" fillId="18" borderId="8" xfId="0" applyFont="1" applyFill="1" applyBorder="1" applyProtection="1">
      <alignment vertical="center"/>
      <protection locked="0"/>
    </xf>
    <xf numFmtId="0" fontId="11" fillId="0" borderId="8" xfId="0" applyFont="1" applyBorder="1" applyAlignment="1" applyProtection="1">
      <alignment vertical="center"/>
      <protection locked="0"/>
    </xf>
    <xf numFmtId="0" fontId="1" fillId="0" borderId="8" xfId="0" applyFont="1" applyBorder="1" applyAlignment="1" applyProtection="1">
      <alignment vertical="center"/>
      <protection locked="0"/>
    </xf>
    <xf numFmtId="14" fontId="1" fillId="0" borderId="8" xfId="0" applyNumberFormat="1" applyFont="1" applyBorder="1" applyAlignment="1" applyProtection="1">
      <alignment vertical="center"/>
      <protection locked="0"/>
    </xf>
    <xf numFmtId="0" fontId="1" fillId="0" borderId="8" xfId="0" applyFont="1" applyBorder="1" applyAlignment="1" applyProtection="1">
      <alignment horizontal="right" vertical="center"/>
      <protection locked="0"/>
    </xf>
    <xf numFmtId="0" fontId="1" fillId="0" borderId="8" xfId="0" applyFont="1" applyBorder="1" applyAlignment="1" applyProtection="1">
      <alignment horizontal="center" vertical="center"/>
      <protection locked="0"/>
    </xf>
    <xf numFmtId="0" fontId="1" fillId="0" borderId="80" xfId="0" applyFont="1" applyBorder="1" applyAlignment="1" applyProtection="1">
      <alignment vertical="center"/>
      <protection locked="0"/>
    </xf>
    <xf numFmtId="14" fontId="1" fillId="0" borderId="1" xfId="0" applyNumberFormat="1" applyFont="1" applyBorder="1" applyAlignment="1" applyProtection="1">
      <alignment horizontal="left" vertical="center"/>
      <protection locked="0"/>
    </xf>
    <xf numFmtId="0" fontId="1" fillId="0" borderId="15" xfId="0" applyFont="1" applyBorder="1" applyProtection="1">
      <alignment vertical="center"/>
      <protection locked="0"/>
    </xf>
    <xf numFmtId="0" fontId="1" fillId="0" borderId="7" xfId="0" applyFont="1" applyBorder="1" applyAlignment="1" applyProtection="1">
      <alignment horizontal="right" vertical="center"/>
      <protection locked="0"/>
    </xf>
    <xf numFmtId="0" fontId="0" fillId="0" borderId="1" xfId="0" applyFont="1" applyBorder="1" applyAlignment="1" applyProtection="1">
      <alignment horizontal="center" vertical="center"/>
      <protection locked="0"/>
    </xf>
    <xf numFmtId="0" fontId="1" fillId="0" borderId="84" xfId="0" applyFont="1" applyBorder="1" applyProtection="1">
      <alignment vertical="center"/>
      <protection locked="0"/>
    </xf>
    <xf numFmtId="0" fontId="1" fillId="0" borderId="85" xfId="0" applyFont="1" applyBorder="1" applyProtection="1">
      <alignment vertical="center"/>
      <protection locked="0"/>
    </xf>
    <xf numFmtId="0" fontId="1" fillId="18" borderId="85" xfId="0" applyFont="1" applyFill="1" applyBorder="1" applyProtection="1">
      <alignment vertical="center"/>
      <protection locked="0"/>
    </xf>
    <xf numFmtId="0" fontId="11" fillId="0" borderId="85" xfId="0" applyFont="1" applyBorder="1" applyAlignment="1" applyProtection="1">
      <alignment vertical="center"/>
      <protection locked="0"/>
    </xf>
    <xf numFmtId="14" fontId="1" fillId="0" borderId="85" xfId="0" applyNumberFormat="1" applyFont="1" applyBorder="1" applyAlignment="1" applyProtection="1">
      <alignment horizontal="left" vertical="center"/>
      <protection locked="0"/>
    </xf>
    <xf numFmtId="0" fontId="1" fillId="0" borderId="85" xfId="0" applyFont="1" applyBorder="1" applyAlignment="1" applyProtection="1">
      <alignment horizontal="right" vertical="center"/>
      <protection locked="0"/>
    </xf>
    <xf numFmtId="0" fontId="0" fillId="0" borderId="85" xfId="0" applyFont="1" applyBorder="1" applyAlignment="1" applyProtection="1">
      <alignment horizontal="center" vertical="center"/>
      <protection locked="0"/>
    </xf>
    <xf numFmtId="0" fontId="1" fillId="0" borderId="86" xfId="0" applyFont="1" applyBorder="1" applyProtection="1">
      <alignment vertical="center"/>
      <protection locked="0"/>
    </xf>
    <xf numFmtId="14" fontId="1" fillId="0" borderId="8" xfId="0" applyNumberFormat="1" applyFont="1" applyBorder="1" applyAlignment="1" applyProtection="1">
      <alignment horizontal="left" vertical="center"/>
      <protection locked="0"/>
    </xf>
    <xf numFmtId="0" fontId="0" fillId="0" borderId="8" xfId="0" applyFont="1" applyBorder="1" applyAlignment="1" applyProtection="1">
      <alignment horizontal="center" vertical="center"/>
      <protection locked="0"/>
    </xf>
    <xf numFmtId="0" fontId="1" fillId="0" borderId="80" xfId="0" applyFont="1" applyBorder="1" applyProtection="1">
      <alignment vertical="center"/>
      <protection locked="0"/>
    </xf>
    <xf numFmtId="14" fontId="1" fillId="0" borderId="82" xfId="0" applyNumberFormat="1" applyFont="1" applyBorder="1" applyAlignment="1" applyProtection="1">
      <alignment horizontal="left" vertical="center"/>
      <protection locked="0"/>
    </xf>
    <xf numFmtId="0" fontId="0" fillId="0" borderId="82" xfId="0" applyFont="1" applyBorder="1" applyAlignment="1" applyProtection="1">
      <alignment horizontal="center" vertical="center"/>
      <protection locked="0"/>
    </xf>
    <xf numFmtId="0" fontId="1" fillId="0" borderId="83" xfId="0" applyFont="1" applyBorder="1" applyProtection="1">
      <alignment vertical="center"/>
      <protection locked="0"/>
    </xf>
    <xf numFmtId="0" fontId="0" fillId="0" borderId="8" xfId="0" applyFont="1" applyBorder="1" applyProtection="1">
      <alignment vertical="center"/>
      <protection locked="0"/>
    </xf>
    <xf numFmtId="0" fontId="0" fillId="0" borderId="8" xfId="0" applyBorder="1" applyAlignment="1" applyProtection="1">
      <alignment horizontal="center" vertical="center"/>
      <protection locked="0"/>
    </xf>
    <xf numFmtId="0" fontId="0" fillId="0" borderId="1" xfId="0" applyFont="1" applyBorder="1" applyProtection="1">
      <alignment vertical="center"/>
      <protection locked="0"/>
    </xf>
    <xf numFmtId="14" fontId="0" fillId="0" borderId="1" xfId="0" applyNumberFormat="1" applyFont="1" applyBorder="1" applyAlignment="1" applyProtection="1">
      <alignment horizontal="left" vertical="center"/>
      <protection locked="0"/>
    </xf>
    <xf numFmtId="0" fontId="0" fillId="0" borderId="8" xfId="0" applyFont="1" applyBorder="1" applyAlignment="1" applyProtection="1">
      <alignment vertical="center"/>
      <protection locked="0"/>
    </xf>
    <xf numFmtId="14" fontId="1" fillId="0" borderId="85" xfId="0" applyNumberFormat="1" applyFont="1" applyBorder="1" applyAlignment="1" applyProtection="1">
      <alignment vertical="center"/>
      <protection locked="0"/>
    </xf>
    <xf numFmtId="0" fontId="1" fillId="0" borderId="86" xfId="0" applyFont="1" applyBorder="1" applyAlignment="1" applyProtection="1">
      <alignment vertical="center"/>
      <protection locked="0"/>
    </xf>
    <xf numFmtId="0" fontId="0" fillId="0" borderId="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82" xfId="0" applyFont="1" applyBorder="1" applyAlignment="1" applyProtection="1">
      <alignment vertical="center"/>
      <protection locked="0"/>
    </xf>
    <xf numFmtId="0" fontId="1" fillId="0" borderId="8"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18" xfId="0" applyFont="1" applyBorder="1" applyProtection="1">
      <alignment vertical="center"/>
      <protection locked="0"/>
    </xf>
    <xf numFmtId="0" fontId="1" fillId="0" borderId="16" xfId="0" applyFont="1" applyBorder="1" applyProtection="1">
      <alignment vertical="center"/>
      <protection locked="0"/>
    </xf>
    <xf numFmtId="0" fontId="1" fillId="18" borderId="16" xfId="0" applyFont="1" applyFill="1" applyBorder="1" applyProtection="1">
      <alignment vertical="center"/>
      <protection locked="0"/>
    </xf>
    <xf numFmtId="0" fontId="0" fillId="0" borderId="16" xfId="0" applyFont="1" applyBorder="1" applyProtection="1">
      <alignment vertical="center"/>
      <protection locked="0"/>
    </xf>
    <xf numFmtId="0" fontId="1" fillId="0" borderId="16" xfId="0" applyFont="1" applyBorder="1" applyAlignment="1" applyProtection="1">
      <alignment horizontal="left" vertical="center"/>
      <protection locked="0"/>
    </xf>
    <xf numFmtId="0" fontId="1" fillId="0" borderId="16" xfId="0" applyFont="1" applyBorder="1" applyAlignment="1" applyProtection="1">
      <alignment horizontal="right" vertical="center"/>
      <protection locked="0"/>
    </xf>
    <xf numFmtId="0" fontId="0" fillId="0" borderId="16" xfId="0" applyFont="1" applyBorder="1" applyAlignment="1" applyProtection="1">
      <alignment horizontal="center" vertical="center"/>
      <protection locked="0"/>
    </xf>
    <xf numFmtId="0" fontId="1" fillId="0" borderId="19" xfId="0" applyFont="1" applyBorder="1" applyProtection="1">
      <alignment vertical="center"/>
      <protection locked="0"/>
    </xf>
    <xf numFmtId="0" fontId="1" fillId="0" borderId="82" xfId="0" applyFont="1" applyBorder="1" applyAlignment="1" applyProtection="1">
      <alignment horizontal="left" vertical="center"/>
      <protection locked="0"/>
    </xf>
    <xf numFmtId="0" fontId="1" fillId="0" borderId="16" xfId="0" applyFont="1" applyBorder="1" applyAlignment="1" applyProtection="1">
      <alignment horizontal="center" vertical="center"/>
      <protection locked="0"/>
    </xf>
    <xf numFmtId="0" fontId="0" fillId="2" borderId="41" xfId="0" applyFont="1" applyFill="1" applyBorder="1" applyAlignment="1">
      <alignment horizontal="left" vertical="center"/>
    </xf>
    <xf numFmtId="0" fontId="0" fillId="2" borderId="35" xfId="0" applyFont="1" applyFill="1" applyBorder="1" applyAlignment="1">
      <alignment horizontal="left" vertical="center"/>
    </xf>
    <xf numFmtId="0" fontId="0" fillId="2" borderId="36" xfId="0" applyFont="1" applyFill="1" applyBorder="1" applyAlignment="1">
      <alignment horizontal="left" vertical="center"/>
    </xf>
    <xf numFmtId="0" fontId="0" fillId="11" borderId="48" xfId="0" quotePrefix="1" applyFill="1" applyBorder="1" applyAlignment="1">
      <alignment horizontal="center" vertical="center" wrapText="1"/>
    </xf>
    <xf numFmtId="0" fontId="0" fillId="11" borderId="74" xfId="0" applyFill="1" applyBorder="1" applyAlignment="1">
      <alignment horizontal="center" vertical="center"/>
    </xf>
    <xf numFmtId="0" fontId="7" fillId="0" borderId="49" xfId="0" quotePrefix="1" applyFont="1" applyBorder="1" applyAlignment="1">
      <alignment horizontal="center" vertical="center" wrapText="1"/>
    </xf>
    <xf numFmtId="0" fontId="7" fillId="0" borderId="71" xfId="0" quotePrefix="1" applyFont="1" applyBorder="1" applyAlignment="1">
      <alignment horizontal="center" vertical="center" wrapText="1"/>
    </xf>
    <xf numFmtId="0" fontId="7" fillId="0" borderId="0" xfId="0" quotePrefix="1" applyFont="1" applyBorder="1" applyAlignment="1">
      <alignment horizontal="center" vertical="center" wrapText="1"/>
    </xf>
    <xf numFmtId="0" fontId="7" fillId="0" borderId="46" xfId="0" quotePrefix="1" applyFont="1" applyBorder="1" applyAlignment="1">
      <alignment horizontal="center" vertical="center" wrapText="1"/>
    </xf>
    <xf numFmtId="0" fontId="7" fillId="0" borderId="43" xfId="0" quotePrefix="1" applyFont="1" applyBorder="1" applyAlignment="1">
      <alignment horizontal="center" vertical="center" wrapText="1"/>
    </xf>
    <xf numFmtId="0" fontId="7" fillId="0" borderId="47" xfId="0" quotePrefix="1" applyFont="1" applyBorder="1" applyAlignment="1">
      <alignment horizontal="center" vertical="center" wrapText="1"/>
    </xf>
    <xf numFmtId="0" fontId="0" fillId="11" borderId="74" xfId="0" quotePrefix="1" applyFill="1" applyBorder="1" applyAlignment="1">
      <alignment horizontal="center" vertical="center" wrapText="1"/>
    </xf>
    <xf numFmtId="0" fontId="0" fillId="11" borderId="76" xfId="0" quotePrefix="1" applyFill="1" applyBorder="1" applyAlignment="1">
      <alignment horizontal="center" vertical="center" wrapText="1"/>
    </xf>
    <xf numFmtId="0" fontId="0" fillId="11" borderId="64" xfId="0" quotePrefix="1" applyFill="1" applyBorder="1" applyAlignment="1">
      <alignment horizontal="center" vertical="center" wrapText="1"/>
    </xf>
    <xf numFmtId="0" fontId="0" fillId="11" borderId="50" xfId="0" applyFill="1" applyBorder="1" applyAlignment="1">
      <alignment horizontal="center" vertical="center"/>
    </xf>
    <xf numFmtId="0" fontId="0" fillId="11" borderId="73" xfId="0" applyFill="1" applyBorder="1" applyAlignment="1">
      <alignment horizontal="center" vertical="center"/>
    </xf>
    <xf numFmtId="0" fontId="7" fillId="0" borderId="75" xfId="0" quotePrefix="1" applyFont="1" applyBorder="1" applyAlignment="1">
      <alignment vertical="center" wrapText="1"/>
    </xf>
    <xf numFmtId="0" fontId="0" fillId="0" borderId="49"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43" xfId="0" applyFont="1" applyBorder="1" applyAlignment="1">
      <alignment vertical="center"/>
    </xf>
    <xf numFmtId="0" fontId="0" fillId="0" borderId="47" xfId="0" applyFont="1" applyBorder="1" applyAlignment="1">
      <alignment vertical="center"/>
    </xf>
    <xf numFmtId="0" fontId="0" fillId="12" borderId="60" xfId="0" quotePrefix="1" applyFill="1" applyBorder="1" applyAlignment="1">
      <alignment horizontal="lef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43" xfId="0" applyBorder="1" applyAlignment="1">
      <alignment horizontal="justify" vertical="center"/>
    </xf>
    <xf numFmtId="0" fontId="0" fillId="11" borderId="0" xfId="0" quotePrefix="1" applyFill="1" applyAlignment="1">
      <alignment horizontal="center" vertical="center" wrapText="1"/>
    </xf>
    <xf numFmtId="0" fontId="0" fillId="11" borderId="43" xfId="0" quotePrefix="1" applyFill="1" applyBorder="1" applyAlignment="1">
      <alignment horizontal="center" vertical="center" wrapText="1"/>
    </xf>
    <xf numFmtId="0" fontId="0" fillId="0" borderId="7" xfId="0" applyBorder="1" applyAlignment="1">
      <alignment horizontal="right" vertical="center"/>
    </xf>
    <xf numFmtId="0" fontId="0" fillId="0" borderId="8" xfId="0" applyBorder="1" applyAlignment="1">
      <alignment horizontal="right" vertical="center"/>
    </xf>
    <xf numFmtId="0" fontId="0" fillId="17" borderId="41" xfId="0" applyFill="1" applyBorder="1" applyAlignment="1" applyProtection="1">
      <alignment horizontal="center" vertical="center"/>
      <protection locked="0"/>
    </xf>
    <xf numFmtId="0" fontId="0" fillId="17" borderId="36" xfId="0" applyFill="1" applyBorder="1" applyProtection="1">
      <alignment vertical="center"/>
      <protection locked="0"/>
    </xf>
    <xf numFmtId="0" fontId="0" fillId="0" borderId="1" xfId="0" applyFill="1" applyBorder="1" applyAlignment="1">
      <alignment horizontal="center" vertical="center"/>
    </xf>
    <xf numFmtId="49" fontId="30" fillId="0" borderId="41" xfId="0" applyNumberFormat="1" applyFont="1" applyFill="1" applyBorder="1" applyAlignment="1">
      <alignment horizontal="center" vertical="center" shrinkToFit="1"/>
    </xf>
    <xf numFmtId="0" fontId="30" fillId="0" borderId="35" xfId="0" applyNumberFormat="1" applyFont="1" applyFill="1" applyBorder="1" applyAlignment="1">
      <alignment horizontal="center" vertical="center" shrinkToFit="1"/>
    </xf>
    <xf numFmtId="0" fontId="30" fillId="0" borderId="36" xfId="0" applyNumberFormat="1" applyFont="1" applyFill="1" applyBorder="1" applyAlignment="1">
      <alignment horizontal="center" vertical="center" shrinkToFit="1"/>
    </xf>
    <xf numFmtId="0" fontId="13" fillId="0" borderId="35"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1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9" fontId="14" fillId="0" borderId="1" xfId="0" applyNumberFormat="1" applyFont="1" applyFill="1" applyBorder="1" applyAlignment="1">
      <alignment horizontal="center" vertical="center"/>
    </xf>
    <xf numFmtId="0" fontId="30" fillId="0" borderId="35" xfId="0" applyFont="1" applyFill="1" applyBorder="1" applyAlignment="1">
      <alignment horizontal="center" vertical="center" shrinkToFit="1"/>
    </xf>
    <xf numFmtId="0" fontId="30" fillId="0" borderId="36" xfId="0" applyFont="1" applyFill="1" applyBorder="1" applyAlignment="1">
      <alignment horizontal="center" vertical="center" shrinkToFit="1"/>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41" xfId="0" applyFont="1" applyFill="1" applyBorder="1" applyAlignment="1">
      <alignment horizontal="center" vertical="center"/>
    </xf>
    <xf numFmtId="0" fontId="5"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0" fontId="13" fillId="0" borderId="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49" fontId="13" fillId="0" borderId="41" xfId="0" applyNumberFormat="1" applyFont="1" applyFill="1" applyBorder="1" applyAlignment="1">
      <alignment horizontal="center" vertical="center"/>
    </xf>
    <xf numFmtId="0" fontId="13" fillId="0" borderId="35" xfId="0" applyNumberFormat="1" applyFont="1" applyFill="1" applyBorder="1" applyAlignment="1">
      <alignment horizontal="center" vertical="center"/>
    </xf>
    <xf numFmtId="0" fontId="13" fillId="0" borderId="36" xfId="0" applyNumberFormat="1" applyFont="1" applyFill="1" applyBorder="1" applyAlignment="1">
      <alignment horizontal="center" vertical="center"/>
    </xf>
    <xf numFmtId="49" fontId="15" fillId="0" borderId="41" xfId="0" applyNumberFormat="1" applyFont="1" applyFill="1" applyBorder="1" applyAlignment="1">
      <alignment horizontal="center" vertical="center" shrinkToFit="1"/>
    </xf>
    <xf numFmtId="0" fontId="15" fillId="0" borderId="35" xfId="0" applyNumberFormat="1" applyFont="1" applyFill="1" applyBorder="1" applyAlignment="1">
      <alignment horizontal="center" vertical="center" shrinkToFit="1"/>
    </xf>
    <xf numFmtId="0" fontId="15" fillId="0" borderId="36" xfId="0" applyNumberFormat="1" applyFont="1" applyFill="1" applyBorder="1" applyAlignment="1">
      <alignment horizontal="center" vertical="center" shrinkToFi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0" fillId="0" borderId="44" xfId="0" applyFill="1" applyBorder="1" applyAlignment="1">
      <alignment horizontal="left" vertical="center"/>
    </xf>
    <xf numFmtId="0" fontId="16" fillId="0" borderId="0" xfId="0" applyFont="1" applyFill="1" applyAlignment="1">
      <alignment horizontal="center" vertical="center"/>
    </xf>
    <xf numFmtId="0" fontId="4" fillId="0" borderId="1" xfId="0" applyFont="1" applyFill="1" applyBorder="1" applyAlignment="1">
      <alignment horizontal="center" vertical="center"/>
    </xf>
    <xf numFmtId="176" fontId="0" fillId="0" borderId="1" xfId="0" applyNumberForma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83" fontId="4"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14" fillId="0" borderId="7" xfId="0" applyNumberFormat="1" applyFont="1" applyFill="1" applyBorder="1" applyAlignment="1">
      <alignment horizontal="center" vertical="center"/>
    </xf>
    <xf numFmtId="0" fontId="14" fillId="0" borderId="8"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xf>
    <xf numFmtId="0" fontId="26" fillId="0" borderId="1" xfId="0" applyFont="1" applyFill="1" applyBorder="1" applyAlignment="1">
      <alignment horizontal="center" vertical="center"/>
    </xf>
    <xf numFmtId="176" fontId="16" fillId="0" borderId="1" xfId="0" applyNumberFormat="1" applyFont="1" applyFill="1" applyBorder="1" applyAlignment="1">
      <alignment horizontal="center" vertical="center"/>
    </xf>
    <xf numFmtId="180" fontId="16" fillId="0" borderId="41" xfId="0" applyNumberFormat="1" applyFont="1" applyFill="1" applyBorder="1" applyAlignment="1">
      <alignment horizontal="center" vertical="center"/>
    </xf>
    <xf numFmtId="180" fontId="16" fillId="0" borderId="36" xfId="0" applyNumberFormat="1" applyFont="1" applyFill="1" applyBorder="1" applyAlignment="1">
      <alignment horizontal="center" vertical="center"/>
    </xf>
    <xf numFmtId="0" fontId="26" fillId="0" borderId="41"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45" xfId="0" applyFont="1" applyFill="1" applyBorder="1" applyAlignment="1">
      <alignment horizontal="center" vertical="center"/>
    </xf>
    <xf numFmtId="0" fontId="2" fillId="0" borderId="7"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33" xfId="0" applyFont="1" applyFill="1" applyBorder="1" applyAlignment="1">
      <alignment horizontal="center"/>
    </xf>
    <xf numFmtId="0" fontId="0" fillId="0" borderId="0" xfId="0" applyFill="1" applyAlignment="1">
      <alignment horizontal="left" vertical="center"/>
    </xf>
    <xf numFmtId="0" fontId="28" fillId="0" borderId="0" xfId="0" applyFont="1" applyFill="1" applyAlignment="1">
      <alignment horizontal="center" vertical="center"/>
    </xf>
    <xf numFmtId="0" fontId="27" fillId="0" borderId="35" xfId="0" applyFont="1" applyFill="1" applyBorder="1" applyAlignment="1">
      <alignment horizontal="center" vertical="center"/>
    </xf>
    <xf numFmtId="0" fontId="27" fillId="0" borderId="36" xfId="0" applyFont="1" applyFill="1" applyBorder="1" applyAlignment="1">
      <alignment horizontal="center" vertical="center"/>
    </xf>
    <xf numFmtId="0" fontId="4" fillId="0" borderId="33" xfId="0" applyFont="1" applyFill="1" applyBorder="1" applyAlignment="1">
      <alignment horizontal="center"/>
    </xf>
    <xf numFmtId="0" fontId="0" fillId="0" borderId="39" xfId="0" applyFill="1" applyBorder="1" applyAlignment="1">
      <alignment horizontal="center" vertical="center"/>
    </xf>
    <xf numFmtId="0" fontId="0" fillId="0" borderId="44" xfId="0" applyFill="1" applyBorder="1" applyAlignment="1">
      <alignment horizontal="center" vertical="center"/>
    </xf>
    <xf numFmtId="0" fontId="0" fillId="0" borderId="38" xfId="0" applyFill="1" applyBorder="1" applyAlignment="1">
      <alignment horizontal="center" vertical="center"/>
    </xf>
    <xf numFmtId="0" fontId="13" fillId="0" borderId="39"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38" xfId="0" applyFont="1" applyFill="1" applyBorder="1" applyAlignment="1">
      <alignment horizontal="center" vertical="center"/>
    </xf>
    <xf numFmtId="0" fontId="6" fillId="0" borderId="0" xfId="0" applyFont="1" applyAlignment="1">
      <alignment horizontal="right" vertical="center"/>
    </xf>
    <xf numFmtId="0" fontId="0" fillId="0" borderId="41"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41"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6" fillId="0" borderId="41" xfId="0" applyNumberFormat="1" applyFont="1" applyFill="1" applyBorder="1" applyAlignment="1">
      <alignment horizontal="center" vertical="center"/>
    </xf>
    <xf numFmtId="0" fontId="16" fillId="0" borderId="35" xfId="0" applyNumberFormat="1" applyFont="1" applyFill="1" applyBorder="1" applyAlignment="1">
      <alignment horizontal="center" vertical="center"/>
    </xf>
    <xf numFmtId="0" fontId="16" fillId="0" borderId="45" xfId="0" applyNumberFormat="1" applyFont="1" applyFill="1" applyBorder="1" applyAlignment="1">
      <alignment horizontal="center" vertical="center"/>
    </xf>
    <xf numFmtId="49" fontId="15" fillId="0" borderId="41" xfId="0" applyNumberFormat="1" applyFont="1" applyFill="1" applyBorder="1" applyAlignment="1" applyProtection="1">
      <alignment horizontal="center" vertical="center" shrinkToFit="1"/>
    </xf>
    <xf numFmtId="0" fontId="15" fillId="0" borderId="35" xfId="0" applyNumberFormat="1" applyFont="1" applyFill="1" applyBorder="1" applyAlignment="1" applyProtection="1">
      <alignment horizontal="center" vertical="center" shrinkToFit="1"/>
    </xf>
    <xf numFmtId="0" fontId="15" fillId="0" borderId="36" xfId="0" applyNumberFormat="1" applyFont="1" applyFill="1" applyBorder="1" applyAlignment="1" applyProtection="1">
      <alignment horizontal="center" vertical="center" shrinkToFit="1"/>
    </xf>
    <xf numFmtId="0" fontId="6" fillId="0" borderId="0" xfId="0" applyFont="1" applyAlignment="1">
      <alignment horizontal="center" vertical="center" shrinkToFit="1"/>
    </xf>
    <xf numFmtId="0" fontId="9" fillId="0" borderId="0"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9" fillId="0" borderId="0" xfId="0" applyFont="1" applyFill="1" applyBorder="1" applyAlignment="1" applyProtection="1">
      <alignment horizontal="distributed" vertical="center" indent="1"/>
      <protection locked="0"/>
    </xf>
    <xf numFmtId="0" fontId="9" fillId="0" borderId="46" xfId="0" applyFont="1" applyFill="1" applyBorder="1" applyAlignment="1" applyProtection="1">
      <alignment horizontal="distributed" vertical="center" indent="1"/>
      <protection locked="0"/>
    </xf>
    <xf numFmtId="0" fontId="9" fillId="0" borderId="43" xfId="0" applyFont="1" applyFill="1" applyBorder="1" applyAlignment="1" applyProtection="1">
      <alignment horizontal="distributed" vertical="center" indent="1"/>
      <protection locked="0"/>
    </xf>
    <xf numFmtId="0" fontId="9" fillId="0" borderId="47" xfId="0" applyFont="1" applyFill="1" applyBorder="1" applyAlignment="1" applyProtection="1">
      <alignment horizontal="distributed" vertical="center" indent="1"/>
      <protection locked="0"/>
    </xf>
    <xf numFmtId="0" fontId="8" fillId="2" borderId="48"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shrinkToFit="1"/>
      <protection locked="0"/>
    </xf>
    <xf numFmtId="0" fontId="8" fillId="2" borderId="5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0" borderId="51" xfId="0" applyFont="1" applyFill="1" applyBorder="1" applyAlignment="1" applyProtection="1">
      <alignment horizontal="center" vertical="center"/>
      <protection locked="0"/>
    </xf>
    <xf numFmtId="0" fontId="8" fillId="0" borderId="52" xfId="0"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0" fontId="8" fillId="2" borderId="43" xfId="0" quotePrefix="1" applyFont="1" applyFill="1" applyBorder="1" applyAlignment="1" applyProtection="1">
      <alignment horizontal="left" vertical="center" indent="1"/>
      <protection locked="0"/>
    </xf>
    <xf numFmtId="0" fontId="8" fillId="2" borderId="43" xfId="0" applyFont="1" applyFill="1" applyBorder="1" applyAlignment="1" applyProtection="1">
      <alignment horizontal="distributed" vertical="center" indent="1"/>
      <protection locked="0"/>
    </xf>
    <xf numFmtId="0" fontId="8" fillId="0" borderId="53" xfId="0" applyFont="1" applyBorder="1" applyAlignment="1" applyProtection="1">
      <alignment horizontal="distributed" vertical="center" indent="1"/>
      <protection locked="0"/>
    </xf>
    <xf numFmtId="0" fontId="8" fillId="0" borderId="54" xfId="0" applyFont="1" applyBorder="1" applyAlignment="1" applyProtection="1">
      <alignment horizontal="distributed" vertical="center" indent="1"/>
      <protection locked="0"/>
    </xf>
    <xf numFmtId="0" fontId="8" fillId="0" borderId="43" xfId="0" applyFont="1" applyFill="1" applyBorder="1" applyAlignment="1" applyProtection="1">
      <alignment horizontal="distributed" vertical="center"/>
    </xf>
    <xf numFmtId="0" fontId="8" fillId="0" borderId="43" xfId="0" applyFont="1" applyFill="1" applyBorder="1" applyAlignment="1" applyProtection="1">
      <alignment horizontal="distributed" vertical="center" indent="2"/>
    </xf>
    <xf numFmtId="0" fontId="8" fillId="2" borderId="53" xfId="0" applyFont="1" applyFill="1" applyBorder="1" applyAlignment="1" applyProtection="1">
      <alignment horizontal="distributed" vertical="center" indent="2"/>
      <protection locked="0"/>
    </xf>
    <xf numFmtId="0" fontId="8" fillId="2" borderId="54" xfId="0" applyFont="1" applyFill="1" applyBorder="1" applyAlignment="1" applyProtection="1">
      <alignment horizontal="distributed" vertical="center" indent="2"/>
      <protection locked="0"/>
    </xf>
  </cellXfs>
  <cellStyles count="2">
    <cellStyle name="ハイパーリンク" xfId="1" builtinId="8"/>
    <cellStyle name="標準" xfId="0" builtinId="0"/>
  </cellStyles>
  <dxfs count="20">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val="0"/>
        <i val="0"/>
        <strike val="0"/>
        <condense val="0"/>
        <extend val="0"/>
        <outline val="0"/>
        <shadow val="0"/>
        <u val="none"/>
        <vertAlign val="baseline"/>
        <sz val="11"/>
        <color theme="2"/>
        <name val="ＭＳ Ｐゴシック"/>
        <scheme val="none"/>
      </font>
    </dxf>
    <dxf>
      <font>
        <b val="0"/>
        <i val="0"/>
        <strike val="0"/>
        <condense val="0"/>
        <extend val="0"/>
        <outline val="0"/>
        <shadow val="0"/>
        <u val="none"/>
        <vertAlign val="baseline"/>
        <sz val="11"/>
        <color theme="2"/>
        <name val="ＭＳ Ｐゴシック"/>
        <scheme val="none"/>
      </font>
    </dxf>
    <dxf>
      <font>
        <b/>
        <i val="0"/>
        <strike val="0"/>
        <condense val="0"/>
        <extend val="0"/>
        <outline val="0"/>
        <shadow val="0"/>
        <u val="none"/>
        <vertAlign val="baseline"/>
        <sz val="11"/>
        <color indexed="9"/>
        <name val="ＭＳ Ｐゴシック"/>
        <scheme val="none"/>
      </font>
    </dxf>
    <dxf>
      <fill>
        <patternFill>
          <bgColor indexed="43"/>
        </patternFill>
      </fill>
    </dxf>
  </dxfs>
  <tableStyles count="0" defaultTableStyle="TableStyleMedium2" defaultPivotStyle="PivotStyleLight16"/>
  <colors>
    <mruColors>
      <color rgb="FF99FF99"/>
      <color rgb="FFFFCCCC"/>
      <color rgb="FFFFFF99"/>
      <color rgb="FFFFFFCC"/>
      <color rgb="FFFF9999"/>
      <color rgb="FFFF66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238125</xdr:colOff>
      <xdr:row>15</xdr:row>
      <xdr:rowOff>76201</xdr:rowOff>
    </xdr:from>
    <xdr:to>
      <xdr:col>10</xdr:col>
      <xdr:colOff>609600</xdr:colOff>
      <xdr:row>22</xdr:row>
      <xdr:rowOff>114301</xdr:rowOff>
    </xdr:to>
    <xdr:sp macro="" textlink="">
      <xdr:nvSpPr>
        <xdr:cNvPr id="2" name="テキスト ボックス 1"/>
        <xdr:cNvSpPr txBox="1"/>
      </xdr:nvSpPr>
      <xdr:spPr>
        <a:xfrm>
          <a:off x="5038725" y="2876551"/>
          <a:ext cx="24288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各大会ごとに必要なデータを</a:t>
          </a:r>
          <a:endParaRPr kumimoji="1" lang="en-US" altLang="ja-JP" sz="1100"/>
        </a:p>
        <a:p>
          <a:endParaRPr kumimoji="1" lang="en-US" altLang="ja-JP" sz="1100"/>
        </a:p>
        <a:p>
          <a:r>
            <a:rPr kumimoji="1" lang="ja-JP" altLang="en-US" sz="1100"/>
            <a:t>シート①と②で入力してください</a:t>
          </a:r>
          <a:endParaRPr kumimoji="1" lang="en-US" altLang="ja-JP" sz="1100"/>
        </a:p>
        <a:p>
          <a:endParaRPr kumimoji="1" lang="en-US" altLang="ja-JP" sz="1100"/>
        </a:p>
        <a:p>
          <a:r>
            <a:rPr kumimoji="1" lang="ja-JP" altLang="en-US" sz="1100"/>
            <a:t>③から⑩は印刷、紙で提出用です</a:t>
          </a:r>
          <a:endParaRPr kumimoji="1" lang="en-US" altLang="ja-JP" sz="1100"/>
        </a:p>
        <a:p>
          <a:endParaRPr kumimoji="1" lang="ja-JP" altLang="en-US" sz="1100"/>
        </a:p>
      </xdr:txBody>
    </xdr:sp>
    <xdr:clientData/>
  </xdr:twoCellAnchor>
  <xdr:twoCellAnchor>
    <xdr:from>
      <xdr:col>8</xdr:col>
      <xdr:colOff>533400</xdr:colOff>
      <xdr:row>11</xdr:row>
      <xdr:rowOff>85726</xdr:rowOff>
    </xdr:from>
    <xdr:to>
      <xdr:col>10</xdr:col>
      <xdr:colOff>581025</xdr:colOff>
      <xdr:row>15</xdr:row>
      <xdr:rowOff>28576</xdr:rowOff>
    </xdr:to>
    <xdr:sp macro="" textlink="">
      <xdr:nvSpPr>
        <xdr:cNvPr id="4" name="テキスト ボックス 3"/>
        <xdr:cNvSpPr txBox="1"/>
      </xdr:nvSpPr>
      <xdr:spPr>
        <a:xfrm>
          <a:off x="6019800" y="2200276"/>
          <a:ext cx="141922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基本的に入力は</a:t>
          </a:r>
          <a:endParaRPr kumimoji="1" lang="en-US" altLang="ja-JP" sz="1100"/>
        </a:p>
        <a:p>
          <a:r>
            <a:rPr kumimoji="1" lang="ja-JP" altLang="en-US" sz="1100"/>
            <a:t>シート①と②です</a:t>
          </a:r>
          <a:endParaRPr kumimoji="1" lang="en-US" altLang="ja-JP" sz="1100"/>
        </a:p>
        <a:p>
          <a:endParaRPr kumimoji="1" lang="en-US" altLang="ja-JP" sz="1100"/>
        </a:p>
        <a:p>
          <a:endParaRPr kumimoji="1" lang="ja-JP" altLang="en-US" sz="1100"/>
        </a:p>
      </xdr:txBody>
    </xdr:sp>
    <xdr:clientData/>
  </xdr:twoCellAnchor>
  <xdr:twoCellAnchor>
    <xdr:from>
      <xdr:col>7</xdr:col>
      <xdr:colOff>47625</xdr:colOff>
      <xdr:row>23</xdr:row>
      <xdr:rowOff>66675</xdr:rowOff>
    </xdr:from>
    <xdr:to>
      <xdr:col>10</xdr:col>
      <xdr:colOff>647700</xdr:colOff>
      <xdr:row>30</xdr:row>
      <xdr:rowOff>171450</xdr:rowOff>
    </xdr:to>
    <xdr:sp macro="" textlink="">
      <xdr:nvSpPr>
        <xdr:cNvPr id="6" name="テキスト ボックス 5"/>
        <xdr:cNvSpPr txBox="1"/>
      </xdr:nvSpPr>
      <xdr:spPr>
        <a:xfrm>
          <a:off x="4848225" y="4171950"/>
          <a:ext cx="265747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シート⑪から⑱は</a:t>
          </a:r>
          <a:endParaRPr kumimoji="1" lang="en-US" altLang="ja-JP" sz="1100"/>
        </a:p>
        <a:p>
          <a:r>
            <a:rPr kumimoji="1" lang="ja-JP" altLang="en-US" sz="1100"/>
            <a:t>各支部でデータをまとめるための</a:t>
          </a:r>
          <a:endParaRPr kumimoji="1" lang="en-US" altLang="ja-JP" sz="1100"/>
        </a:p>
        <a:p>
          <a:r>
            <a:rPr kumimoji="1" lang="ja-JP" altLang="en-US" sz="1100"/>
            <a:t>様式です。参照するための式が入っています。</a:t>
          </a:r>
          <a:endParaRPr kumimoji="1" lang="en-US" altLang="ja-JP" sz="1100"/>
        </a:p>
        <a:p>
          <a:r>
            <a:rPr kumimoji="1" lang="ja-JP" altLang="en-US" sz="1100"/>
            <a:t>特に支障がある場合以外、</a:t>
          </a:r>
          <a:endParaRPr kumimoji="1" lang="en-US" altLang="ja-JP" sz="1100"/>
        </a:p>
        <a:p>
          <a:r>
            <a:rPr kumimoji="1" lang="ja-JP" altLang="en-US" sz="1100"/>
            <a:t>触らないでください。</a:t>
          </a:r>
        </a:p>
      </xdr:txBody>
    </xdr:sp>
    <xdr:clientData/>
  </xdr:twoCellAnchor>
  <xdr:twoCellAnchor>
    <xdr:from>
      <xdr:col>6</xdr:col>
      <xdr:colOff>57151</xdr:colOff>
      <xdr:row>15</xdr:row>
      <xdr:rowOff>76200</xdr:rowOff>
    </xdr:from>
    <xdr:to>
      <xdr:col>7</xdr:col>
      <xdr:colOff>152401</xdr:colOff>
      <xdr:row>22</xdr:row>
      <xdr:rowOff>114300</xdr:rowOff>
    </xdr:to>
    <xdr:sp macro="" textlink="">
      <xdr:nvSpPr>
        <xdr:cNvPr id="8" name="テキスト ボックス 7"/>
        <xdr:cNvSpPr txBox="1"/>
      </xdr:nvSpPr>
      <xdr:spPr>
        <a:xfrm>
          <a:off x="4171951" y="2800350"/>
          <a:ext cx="7810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この部分には直接データを入力することもできます。</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7</xdr:row>
      <xdr:rowOff>0</xdr:rowOff>
    </xdr:from>
    <xdr:to>
      <xdr:col>13</xdr:col>
      <xdr:colOff>857250</xdr:colOff>
      <xdr:row>14</xdr:row>
      <xdr:rowOff>38100</xdr:rowOff>
    </xdr:to>
    <xdr:sp macro="" textlink="">
      <xdr:nvSpPr>
        <xdr:cNvPr id="3" name="テキスト ボックス 2"/>
        <xdr:cNvSpPr txBox="1"/>
      </xdr:nvSpPr>
      <xdr:spPr>
        <a:xfrm>
          <a:off x="7877175" y="1200150"/>
          <a:ext cx="29146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ここは手順を説明しているシートです</a:t>
          </a:r>
        </a:p>
      </xdr:txBody>
    </xdr:sp>
    <xdr:clientData/>
  </xdr:twoCellAnchor>
  <xdr:twoCellAnchor>
    <xdr:from>
      <xdr:col>2</xdr:col>
      <xdr:colOff>200025</xdr:colOff>
      <xdr:row>49</xdr:row>
      <xdr:rowOff>57150</xdr:rowOff>
    </xdr:from>
    <xdr:to>
      <xdr:col>8</xdr:col>
      <xdr:colOff>228600</xdr:colOff>
      <xdr:row>52</xdr:row>
      <xdr:rowOff>85725</xdr:rowOff>
    </xdr:to>
    <xdr:sp macro="" textlink="">
      <xdr:nvSpPr>
        <xdr:cNvPr id="4" name="四角形吹き出し 3"/>
        <xdr:cNvSpPr/>
      </xdr:nvSpPr>
      <xdr:spPr>
        <a:xfrm>
          <a:off x="2257425" y="8477250"/>
          <a:ext cx="4476750" cy="542925"/>
        </a:xfrm>
        <a:prstGeom prst="wedgeRectCallout">
          <a:avLst>
            <a:gd name="adj1" fmla="val -13993"/>
            <a:gd name="adj2" fmla="val -6131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学校番号は大学入試センターコードの下</a:t>
          </a:r>
          <a:r>
            <a:rPr kumimoji="1" lang="en-US" altLang="ja-JP" sz="1100">
              <a:solidFill>
                <a:schemeClr val="tx1"/>
              </a:solidFill>
            </a:rPr>
            <a:t>3</a:t>
          </a:r>
          <a:r>
            <a:rPr kumimoji="1" lang="ja-JP" altLang="en-US" sz="1100">
              <a:solidFill>
                <a:schemeClr val="tx1"/>
              </a:solidFill>
            </a:rPr>
            <a:t>桁を使用してください</a:t>
          </a:r>
          <a:endParaRPr kumimoji="1" lang="en-US" altLang="ja-JP" sz="1100">
            <a:solidFill>
              <a:schemeClr val="tx1"/>
            </a:solidFill>
          </a:endParaRPr>
        </a:p>
        <a:p>
          <a:pPr algn="ctr"/>
          <a:r>
            <a:rPr kumimoji="1" lang="ja-JP" altLang="en-US" sz="1100">
              <a:solidFill>
                <a:schemeClr val="tx1"/>
              </a:solidFill>
            </a:rPr>
            <a:t>東幡地区は別指定です</a:t>
          </a:r>
          <a:endParaRPr kumimoji="1" lang="en-US" altLang="ja-JP" sz="1100">
            <a:solidFill>
              <a:schemeClr val="tx1"/>
            </a:solidFill>
          </a:endParaRPr>
        </a:p>
      </xdr:txBody>
    </xdr:sp>
    <xdr:clientData/>
  </xdr:twoCellAnchor>
  <xdr:twoCellAnchor>
    <xdr:from>
      <xdr:col>8</xdr:col>
      <xdr:colOff>409576</xdr:colOff>
      <xdr:row>49</xdr:row>
      <xdr:rowOff>152400</xdr:rowOff>
    </xdr:from>
    <xdr:to>
      <xdr:col>13</xdr:col>
      <xdr:colOff>733426</xdr:colOff>
      <xdr:row>54</xdr:row>
      <xdr:rowOff>9525</xdr:rowOff>
    </xdr:to>
    <xdr:sp macro="" textlink="">
      <xdr:nvSpPr>
        <xdr:cNvPr id="5" name="四角形吹き出し 4"/>
        <xdr:cNvSpPr/>
      </xdr:nvSpPr>
      <xdr:spPr>
        <a:xfrm>
          <a:off x="6915151" y="8572500"/>
          <a:ext cx="3752850" cy="714375"/>
        </a:xfrm>
        <a:prstGeom prst="wedgeRectCallout">
          <a:avLst>
            <a:gd name="adj1" fmla="val -13993"/>
            <a:gd name="adj2" fmla="val -6131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たとえば、男子のみの場合は、「男」だけにしてください</a:t>
          </a:r>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523875</xdr:colOff>
      <xdr:row>2</xdr:row>
      <xdr:rowOff>95249</xdr:rowOff>
    </xdr:from>
    <xdr:to>
      <xdr:col>2</xdr:col>
      <xdr:colOff>628650</xdr:colOff>
      <xdr:row>7</xdr:row>
      <xdr:rowOff>28574</xdr:rowOff>
    </xdr:to>
    <xdr:sp macro="" textlink="">
      <xdr:nvSpPr>
        <xdr:cNvPr id="2" name="四角形吹き出し 1"/>
        <xdr:cNvSpPr/>
      </xdr:nvSpPr>
      <xdr:spPr>
        <a:xfrm>
          <a:off x="523875" y="638174"/>
          <a:ext cx="1952625" cy="790575"/>
        </a:xfrm>
        <a:prstGeom prst="wedgeRectCallout">
          <a:avLst>
            <a:gd name="adj1" fmla="val 20948"/>
            <a:gd name="adj2" fmla="val 68472"/>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大学入試センター高校コード下</a:t>
          </a:r>
          <a:r>
            <a:rPr kumimoji="1" lang="en-US" altLang="ja-JP" sz="1100">
              <a:solidFill>
                <a:schemeClr val="tx1"/>
              </a:solidFill>
            </a:rPr>
            <a:t>3</a:t>
          </a:r>
          <a:r>
            <a:rPr kumimoji="1" lang="ja-JP" altLang="en-US" sz="1100">
              <a:solidFill>
                <a:schemeClr val="tx1"/>
              </a:solidFill>
            </a:rPr>
            <a:t>桁を入力してください</a:t>
          </a:r>
          <a:endParaRPr kumimoji="1" lang="en-US" altLang="ja-JP" sz="1100">
            <a:solidFill>
              <a:schemeClr val="tx1"/>
            </a:solidFill>
          </a:endParaRPr>
        </a:p>
      </xdr:txBody>
    </xdr:sp>
    <xdr:clientData/>
  </xdr:twoCellAnchor>
  <xdr:twoCellAnchor>
    <xdr:from>
      <xdr:col>5</xdr:col>
      <xdr:colOff>133349</xdr:colOff>
      <xdr:row>2</xdr:row>
      <xdr:rowOff>95250</xdr:rowOff>
    </xdr:from>
    <xdr:to>
      <xdr:col>7</xdr:col>
      <xdr:colOff>638175</xdr:colOff>
      <xdr:row>6</xdr:row>
      <xdr:rowOff>161925</xdr:rowOff>
    </xdr:to>
    <xdr:sp macro="" textlink="">
      <xdr:nvSpPr>
        <xdr:cNvPr id="3" name="四角形吹き出し 2"/>
        <xdr:cNvSpPr/>
      </xdr:nvSpPr>
      <xdr:spPr>
        <a:xfrm>
          <a:off x="3714749" y="638175"/>
          <a:ext cx="1905001" cy="752475"/>
        </a:xfrm>
        <a:prstGeom prst="wedgeRectCallout">
          <a:avLst>
            <a:gd name="adj1" fmla="val -76081"/>
            <a:gd name="adj2" fmla="val 70232"/>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1</a:t>
          </a:r>
          <a:r>
            <a:rPr kumimoji="1" lang="ja-JP" altLang="en-US" sz="1100">
              <a:solidFill>
                <a:schemeClr val="tx1"/>
              </a:solidFill>
            </a:rPr>
            <a:t>から始まる番号を任意に決める。重複禁止（次のシートでこの番号を指定する）</a:t>
          </a:r>
          <a:endParaRPr kumimoji="1" lang="en-US" altLang="ja-JP" sz="1100">
            <a:solidFill>
              <a:schemeClr val="tx1"/>
            </a:solidFill>
          </a:endParaRPr>
        </a:p>
      </xdr:txBody>
    </xdr:sp>
    <xdr:clientData/>
  </xdr:twoCellAnchor>
  <xdr:twoCellAnchor>
    <xdr:from>
      <xdr:col>3</xdr:col>
      <xdr:colOff>9526</xdr:colOff>
      <xdr:row>2</xdr:row>
      <xdr:rowOff>104774</xdr:rowOff>
    </xdr:from>
    <xdr:to>
      <xdr:col>5</xdr:col>
      <xdr:colOff>85726</xdr:colOff>
      <xdr:row>6</xdr:row>
      <xdr:rowOff>133349</xdr:rowOff>
    </xdr:to>
    <xdr:sp macro="" textlink="">
      <xdr:nvSpPr>
        <xdr:cNvPr id="4" name="四角形吹き出し 3"/>
        <xdr:cNvSpPr/>
      </xdr:nvSpPr>
      <xdr:spPr>
        <a:xfrm>
          <a:off x="2543176" y="647699"/>
          <a:ext cx="1123950" cy="714375"/>
        </a:xfrm>
        <a:prstGeom prst="wedgeRectCallout">
          <a:avLst>
            <a:gd name="adj1" fmla="val -29411"/>
            <a:gd name="adj2" fmla="val 74022"/>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性別を男は</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 </a:t>
          </a:r>
          <a:r>
            <a:rPr kumimoji="1" lang="ja-JP" altLang="en-US" sz="1100">
              <a:solidFill>
                <a:schemeClr val="tx1"/>
              </a:solidFill>
            </a:rPr>
            <a:t>女は </a:t>
          </a:r>
          <a:r>
            <a:rPr kumimoji="1" lang="en-US" altLang="ja-JP" sz="1100">
              <a:solidFill>
                <a:schemeClr val="tx1"/>
              </a:solidFill>
            </a:rPr>
            <a:t>2</a:t>
          </a:r>
          <a:r>
            <a:rPr kumimoji="1" lang="ja-JP" altLang="en-US" sz="1100">
              <a:solidFill>
                <a:schemeClr val="tx1"/>
              </a:solidFill>
            </a:rPr>
            <a:t>で入力</a:t>
          </a:r>
          <a:endParaRPr kumimoji="1" lang="en-US" altLang="ja-JP" sz="1100">
            <a:solidFill>
              <a:schemeClr val="tx1"/>
            </a:solidFill>
          </a:endParaRPr>
        </a:p>
        <a:p>
          <a:pPr algn="ctr"/>
          <a:r>
            <a:rPr kumimoji="1" lang="ja-JP" altLang="en-US" sz="1100">
              <a:solidFill>
                <a:schemeClr val="tx1"/>
              </a:solidFill>
            </a:rPr>
            <a:t>入力規制あり</a:t>
          </a:r>
          <a:endParaRPr kumimoji="1" lang="en-US" altLang="ja-JP" sz="1100">
            <a:solidFill>
              <a:schemeClr val="tx1"/>
            </a:solidFill>
          </a:endParaRPr>
        </a:p>
      </xdr:txBody>
    </xdr:sp>
    <xdr:clientData/>
  </xdr:twoCellAnchor>
  <xdr:twoCellAnchor>
    <xdr:from>
      <xdr:col>7</xdr:col>
      <xdr:colOff>666750</xdr:colOff>
      <xdr:row>2</xdr:row>
      <xdr:rowOff>57149</xdr:rowOff>
    </xdr:from>
    <xdr:to>
      <xdr:col>9</xdr:col>
      <xdr:colOff>457200</xdr:colOff>
      <xdr:row>7</xdr:row>
      <xdr:rowOff>19050</xdr:rowOff>
    </xdr:to>
    <xdr:sp macro="" textlink="">
      <xdr:nvSpPr>
        <xdr:cNvPr id="5" name="四角形吹き出し 4"/>
        <xdr:cNvSpPr/>
      </xdr:nvSpPr>
      <xdr:spPr>
        <a:xfrm>
          <a:off x="5648325" y="600074"/>
          <a:ext cx="1209675" cy="819151"/>
        </a:xfrm>
        <a:prstGeom prst="wedgeRectCallout">
          <a:avLst>
            <a:gd name="adj1" fmla="val 34368"/>
            <a:gd name="adj2" fmla="val 82904"/>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生年月日は</a:t>
          </a:r>
          <a:r>
            <a:rPr kumimoji="1" lang="en-US" altLang="ja-JP" sz="1100">
              <a:solidFill>
                <a:schemeClr val="tx1"/>
              </a:solidFill>
            </a:rPr>
            <a:t>H20.1.1</a:t>
          </a:r>
          <a:r>
            <a:rPr kumimoji="1" lang="ja-JP" altLang="en-US" sz="1100">
              <a:solidFill>
                <a:schemeClr val="tx1"/>
              </a:solidFill>
            </a:rPr>
            <a:t>の様に入力（自動変換あり）</a:t>
          </a:r>
          <a:endParaRPr kumimoji="1" lang="en-US" altLang="ja-JP" sz="1100">
            <a:solidFill>
              <a:schemeClr val="tx1"/>
            </a:solidFill>
          </a:endParaRPr>
        </a:p>
      </xdr:txBody>
    </xdr:sp>
    <xdr:clientData/>
  </xdr:twoCellAnchor>
  <xdr:twoCellAnchor>
    <xdr:from>
      <xdr:col>9</xdr:col>
      <xdr:colOff>542925</xdr:colOff>
      <xdr:row>2</xdr:row>
      <xdr:rowOff>38100</xdr:rowOff>
    </xdr:from>
    <xdr:to>
      <xdr:col>11</xdr:col>
      <xdr:colOff>381000</xdr:colOff>
      <xdr:row>5</xdr:row>
      <xdr:rowOff>19050</xdr:rowOff>
    </xdr:to>
    <xdr:sp macro="" textlink="">
      <xdr:nvSpPr>
        <xdr:cNvPr id="6" name="四角形吹き出し 5"/>
        <xdr:cNvSpPr/>
      </xdr:nvSpPr>
      <xdr:spPr>
        <a:xfrm>
          <a:off x="9315450" y="390525"/>
          <a:ext cx="1209675" cy="495300"/>
        </a:xfrm>
        <a:prstGeom prst="wedgeRectCallout">
          <a:avLst>
            <a:gd name="adj1" fmla="val -18388"/>
            <a:gd name="adj2" fmla="val 144688"/>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数字のみ入力してください</a:t>
          </a:r>
          <a:endParaRPr kumimoji="1" lang="en-US" altLang="ja-JP" sz="1100">
            <a:solidFill>
              <a:schemeClr val="tx1"/>
            </a:solidFill>
          </a:endParaRPr>
        </a:p>
      </xdr:txBody>
    </xdr:sp>
    <xdr:clientData/>
  </xdr:twoCellAnchor>
  <xdr:twoCellAnchor>
    <xdr:from>
      <xdr:col>10</xdr:col>
      <xdr:colOff>409575</xdr:colOff>
      <xdr:row>4</xdr:row>
      <xdr:rowOff>142875</xdr:rowOff>
    </xdr:from>
    <xdr:to>
      <xdr:col>12</xdr:col>
      <xdr:colOff>190500</xdr:colOff>
      <xdr:row>7</xdr:row>
      <xdr:rowOff>95250</xdr:rowOff>
    </xdr:to>
    <xdr:sp macro="" textlink="">
      <xdr:nvSpPr>
        <xdr:cNvPr id="7" name="四角形吹き出し 6"/>
        <xdr:cNvSpPr/>
      </xdr:nvSpPr>
      <xdr:spPr>
        <a:xfrm>
          <a:off x="7534275" y="1028700"/>
          <a:ext cx="1152525" cy="466725"/>
        </a:xfrm>
        <a:prstGeom prst="wedgeRectCallout">
          <a:avLst>
            <a:gd name="adj1" fmla="val 17833"/>
            <a:gd name="adj2" fmla="val 64624"/>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中学校名のみ入力してください</a:t>
          </a:r>
          <a:endParaRPr kumimoji="1" lang="en-US" altLang="ja-JP" sz="1100">
            <a:solidFill>
              <a:schemeClr val="tx1"/>
            </a:solidFill>
          </a:endParaRPr>
        </a:p>
      </xdr:txBody>
    </xdr:sp>
    <xdr:clientData/>
  </xdr:twoCellAnchor>
  <xdr:twoCellAnchor>
    <xdr:from>
      <xdr:col>12</xdr:col>
      <xdr:colOff>171450</xdr:colOff>
      <xdr:row>2</xdr:row>
      <xdr:rowOff>76199</xdr:rowOff>
    </xdr:from>
    <xdr:to>
      <xdr:col>13</xdr:col>
      <xdr:colOff>381000</xdr:colOff>
      <xdr:row>7</xdr:row>
      <xdr:rowOff>28574</xdr:rowOff>
    </xdr:to>
    <xdr:sp macro="" textlink="">
      <xdr:nvSpPr>
        <xdr:cNvPr id="8" name="四角形吹き出し 7"/>
        <xdr:cNvSpPr/>
      </xdr:nvSpPr>
      <xdr:spPr>
        <a:xfrm>
          <a:off x="8667750" y="619124"/>
          <a:ext cx="1209675" cy="809625"/>
        </a:xfrm>
        <a:prstGeom prst="wedgeRectCallout">
          <a:avLst>
            <a:gd name="adj1" fmla="val -19963"/>
            <a:gd name="adj2" fmla="val 73871"/>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日連登録番号</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8</a:t>
          </a:r>
          <a:r>
            <a:rPr kumimoji="1" lang="ja-JP" altLang="en-US" sz="1100">
              <a:solidFill>
                <a:schemeClr val="tx1"/>
              </a:solidFill>
            </a:rPr>
            <a:t>桁）を入力してください</a:t>
          </a:r>
          <a:endParaRPr kumimoji="1" lang="en-US" altLang="ja-JP" sz="1100">
            <a:solidFill>
              <a:schemeClr val="tx1"/>
            </a:solidFill>
          </a:endParaRPr>
        </a:p>
      </xdr:txBody>
    </xdr:sp>
    <xdr:clientData/>
  </xdr:twoCellAnchor>
  <xdr:twoCellAnchor>
    <xdr:from>
      <xdr:col>13</xdr:col>
      <xdr:colOff>333375</xdr:colOff>
      <xdr:row>2</xdr:row>
      <xdr:rowOff>9525</xdr:rowOff>
    </xdr:from>
    <xdr:to>
      <xdr:col>15</xdr:col>
      <xdr:colOff>619125</xdr:colOff>
      <xdr:row>4</xdr:row>
      <xdr:rowOff>161925</xdr:rowOff>
    </xdr:to>
    <xdr:sp macro="" textlink="">
      <xdr:nvSpPr>
        <xdr:cNvPr id="9" name="四角形吹き出し 8"/>
        <xdr:cNvSpPr/>
      </xdr:nvSpPr>
      <xdr:spPr>
        <a:xfrm>
          <a:off x="9791700" y="552450"/>
          <a:ext cx="1657350" cy="495300"/>
        </a:xfrm>
        <a:prstGeom prst="wedgeRectCallout">
          <a:avLst>
            <a:gd name="adj1" fmla="val -10540"/>
            <a:gd name="adj2" fmla="val 78635"/>
          </a:avLst>
        </a:prstGeom>
        <a:solidFill>
          <a:srgbClr val="FF9999"/>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入力シートにはひらがなが反映します</a:t>
          </a:r>
          <a:endParaRPr kumimoji="1" lang="en-US" altLang="ja-JP" sz="1100">
            <a:solidFill>
              <a:schemeClr val="tx1"/>
            </a:solidFill>
          </a:endParaRPr>
        </a:p>
      </xdr:txBody>
    </xdr:sp>
    <xdr:clientData/>
  </xdr:twoCellAnchor>
  <xdr:twoCellAnchor>
    <xdr:from>
      <xdr:col>0</xdr:col>
      <xdr:colOff>76200</xdr:colOff>
      <xdr:row>29</xdr:row>
      <xdr:rowOff>152400</xdr:rowOff>
    </xdr:from>
    <xdr:to>
      <xdr:col>0</xdr:col>
      <xdr:colOff>1247775</xdr:colOff>
      <xdr:row>43</xdr:row>
      <xdr:rowOff>85725</xdr:rowOff>
    </xdr:to>
    <xdr:sp macro="" textlink="">
      <xdr:nvSpPr>
        <xdr:cNvPr id="10" name="テキスト ボックス 9"/>
        <xdr:cNvSpPr txBox="1"/>
      </xdr:nvSpPr>
      <xdr:spPr>
        <a:xfrm>
          <a:off x="76200" y="5372100"/>
          <a:ext cx="1171575" cy="2333625"/>
        </a:xfrm>
        <a:prstGeom prst="rect">
          <a:avLst/>
        </a:prstGeom>
        <a:solidFill>
          <a:srgbClr val="FF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個人</a:t>
          </a:r>
          <a:r>
            <a:rPr kumimoji="1" lang="en-US" altLang="ja-JP" sz="1100"/>
            <a:t>CODE</a:t>
          </a:r>
          <a:r>
            <a:rPr kumimoji="1" lang="ja-JP" altLang="en-US" sz="1100"/>
            <a:t>で</a:t>
          </a:r>
          <a:endParaRPr kumimoji="1" lang="en-US" altLang="ja-JP" sz="1100"/>
        </a:p>
        <a:p>
          <a:r>
            <a:rPr kumimoji="1" lang="ja-JP" altLang="en-US" sz="1100"/>
            <a:t>自由に</a:t>
          </a:r>
          <a:endParaRPr kumimoji="1" lang="en-US" altLang="ja-JP" sz="1100"/>
        </a:p>
        <a:p>
          <a:r>
            <a:rPr kumimoji="1" lang="ja-JP" altLang="en-US" sz="1100"/>
            <a:t>作成できるので</a:t>
          </a:r>
          <a:endParaRPr kumimoji="1" lang="en-US" altLang="ja-JP" sz="1100"/>
        </a:p>
        <a:p>
          <a:endParaRPr kumimoji="1" lang="en-US" altLang="ja-JP" sz="1100"/>
        </a:p>
        <a:p>
          <a:r>
            <a:rPr kumimoji="1" lang="ja-JP" altLang="en-US" sz="1100"/>
            <a:t>ですが、</a:t>
          </a:r>
          <a:endParaRPr kumimoji="1" lang="en-US" altLang="ja-JP" sz="1100"/>
        </a:p>
        <a:p>
          <a:r>
            <a:rPr kumimoji="1" lang="ja-JP" altLang="en-US" sz="1100"/>
            <a:t>このあたりが</a:t>
          </a:r>
          <a:endParaRPr kumimoji="1" lang="en-US" altLang="ja-JP" sz="1100"/>
        </a:p>
        <a:p>
          <a:r>
            <a:rPr kumimoji="1" lang="ja-JP" altLang="en-US" sz="1100"/>
            <a:t>「女子」の</a:t>
          </a:r>
          <a:endParaRPr kumimoji="1" lang="en-US" altLang="ja-JP" sz="1100"/>
        </a:p>
        <a:p>
          <a:r>
            <a:rPr kumimoji="1" lang="ja-JP" altLang="en-US" sz="1100"/>
            <a:t>イメージです</a:t>
          </a:r>
          <a:endParaRPr kumimoji="1" lang="en-US" altLang="ja-JP" sz="1100"/>
        </a:p>
        <a:p>
          <a:endParaRPr kumimoji="1" lang="ja-JP" altLang="en-US" sz="1100"/>
        </a:p>
      </xdr:txBody>
    </xdr:sp>
    <xdr:clientData/>
  </xdr:twoCellAnchor>
  <xdr:twoCellAnchor>
    <xdr:from>
      <xdr:col>1</xdr:col>
      <xdr:colOff>457200</xdr:colOff>
      <xdr:row>89</xdr:row>
      <xdr:rowOff>123825</xdr:rowOff>
    </xdr:from>
    <xdr:to>
      <xdr:col>4</xdr:col>
      <xdr:colOff>38100</xdr:colOff>
      <xdr:row>92</xdr:row>
      <xdr:rowOff>76200</xdr:rowOff>
    </xdr:to>
    <xdr:sp macro="" textlink="">
      <xdr:nvSpPr>
        <xdr:cNvPr id="12" name="四角形吹き出し 11"/>
        <xdr:cNvSpPr/>
      </xdr:nvSpPr>
      <xdr:spPr>
        <a:xfrm>
          <a:off x="1752600" y="15744825"/>
          <a:ext cx="1209675" cy="466725"/>
        </a:xfrm>
        <a:prstGeom prst="wedgeRectCallout">
          <a:avLst>
            <a:gd name="adj1" fmla="val 25707"/>
            <a:gd name="adj2" fmla="val -78233"/>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入力規制あり</a:t>
          </a:r>
          <a:endParaRPr kumimoji="1" lang="en-US" altLang="ja-JP" sz="1100">
            <a:solidFill>
              <a:schemeClr val="tx1"/>
            </a:solidFill>
          </a:endParaRPr>
        </a:p>
        <a:p>
          <a:pPr algn="ctr"/>
          <a:r>
            <a:rPr kumimoji="1" lang="en-US" altLang="ja-JP" sz="1100">
              <a:solidFill>
                <a:schemeClr val="tx1"/>
              </a:solidFill>
            </a:rPr>
            <a:t>1or2</a:t>
          </a:r>
          <a:r>
            <a:rPr kumimoji="1" lang="ja-JP" altLang="en-US" sz="1100">
              <a:solidFill>
                <a:schemeClr val="tx1"/>
              </a:solidFill>
            </a:rPr>
            <a:t>しか駄目</a:t>
          </a:r>
          <a:endParaRPr kumimoji="1" lang="en-US" altLang="ja-JP" sz="1100">
            <a:solidFill>
              <a:schemeClr val="tx1"/>
            </a:solidFill>
          </a:endParaRPr>
        </a:p>
      </xdr:txBody>
    </xdr:sp>
    <xdr:clientData/>
  </xdr:twoCellAnchor>
  <xdr:twoCellAnchor>
    <xdr:from>
      <xdr:col>4</xdr:col>
      <xdr:colOff>171450</xdr:colOff>
      <xdr:row>89</xdr:row>
      <xdr:rowOff>142875</xdr:rowOff>
    </xdr:from>
    <xdr:to>
      <xdr:col>7</xdr:col>
      <xdr:colOff>95250</xdr:colOff>
      <xdr:row>92</xdr:row>
      <xdr:rowOff>95250</xdr:rowOff>
    </xdr:to>
    <xdr:sp macro="" textlink="">
      <xdr:nvSpPr>
        <xdr:cNvPr id="13" name="四角形吹き出し 12"/>
        <xdr:cNvSpPr/>
      </xdr:nvSpPr>
      <xdr:spPr>
        <a:xfrm>
          <a:off x="3095625" y="15763875"/>
          <a:ext cx="1981200" cy="466725"/>
        </a:xfrm>
        <a:prstGeom prst="wedgeRectCallout">
          <a:avLst>
            <a:gd name="adj1" fmla="val -43130"/>
            <a:gd name="adj2" fmla="val -84356"/>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入力規制あり</a:t>
          </a:r>
          <a:endParaRPr kumimoji="1"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から</a:t>
          </a:r>
          <a:r>
            <a:rPr kumimoji="1" lang="en-US" altLang="ja-JP" sz="1100">
              <a:solidFill>
                <a:schemeClr val="tx1"/>
              </a:solidFill>
            </a:rPr>
            <a:t>100</a:t>
          </a:r>
          <a:r>
            <a:rPr kumimoji="1" lang="ja-JP" altLang="en-US" sz="1100">
              <a:solidFill>
                <a:schemeClr val="tx1"/>
              </a:solidFill>
            </a:rPr>
            <a:t>までの整数</a:t>
          </a:r>
          <a:endParaRPr kumimoji="1" lang="en-US" altLang="ja-JP" sz="1100">
            <a:solidFill>
              <a:schemeClr val="tx1"/>
            </a:solidFill>
          </a:endParaRPr>
        </a:p>
      </xdr:txBody>
    </xdr:sp>
    <xdr:clientData/>
  </xdr:twoCellAnchor>
  <xdr:twoCellAnchor>
    <xdr:from>
      <xdr:col>2</xdr:col>
      <xdr:colOff>0</xdr:colOff>
      <xdr:row>79</xdr:row>
      <xdr:rowOff>152401</xdr:rowOff>
    </xdr:from>
    <xdr:to>
      <xdr:col>5</xdr:col>
      <xdr:colOff>247650</xdr:colOff>
      <xdr:row>86</xdr:row>
      <xdr:rowOff>123826</xdr:rowOff>
    </xdr:to>
    <xdr:sp macro="" textlink="">
      <xdr:nvSpPr>
        <xdr:cNvPr id="14" name="四角形吹き出し 13"/>
        <xdr:cNvSpPr/>
      </xdr:nvSpPr>
      <xdr:spPr>
        <a:xfrm>
          <a:off x="1847850" y="14039851"/>
          <a:ext cx="1981200" cy="1181100"/>
        </a:xfrm>
        <a:prstGeom prst="wedgeRectCallout">
          <a:avLst>
            <a:gd name="adj1" fmla="val -36399"/>
            <a:gd name="adj2" fmla="val -87582"/>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申込時には同一校ですので同じ数字が入ります。お手数ですが、支部委員長の負担軽減のためご協力下さい</a:t>
          </a:r>
          <a:endParaRPr kumimoji="1" lang="en-US" altLang="ja-JP" sz="1100">
            <a:solidFill>
              <a:schemeClr val="tx1"/>
            </a:solidFill>
          </a:endParaRPr>
        </a:p>
      </xdr:txBody>
    </xdr:sp>
    <xdr:clientData/>
  </xdr:twoCellAnchor>
  <xdr:twoCellAnchor>
    <xdr:from>
      <xdr:col>8</xdr:col>
      <xdr:colOff>295275</xdr:colOff>
      <xdr:row>79</xdr:row>
      <xdr:rowOff>133350</xdr:rowOff>
    </xdr:from>
    <xdr:to>
      <xdr:col>11</xdr:col>
      <xdr:colOff>152400</xdr:colOff>
      <xdr:row>86</xdr:row>
      <xdr:rowOff>104775</xdr:rowOff>
    </xdr:to>
    <xdr:sp macro="" textlink="">
      <xdr:nvSpPr>
        <xdr:cNvPr id="15" name="四角形吹き出し 14"/>
        <xdr:cNvSpPr/>
      </xdr:nvSpPr>
      <xdr:spPr>
        <a:xfrm>
          <a:off x="5981700" y="14020800"/>
          <a:ext cx="1981200" cy="1181100"/>
        </a:xfrm>
        <a:prstGeom prst="wedgeRectCallout">
          <a:avLst>
            <a:gd name="adj1" fmla="val -14764"/>
            <a:gd name="adj2" fmla="val -98066"/>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このセルには「日付」が指定されています。</a:t>
          </a:r>
          <a:r>
            <a:rPr kumimoji="1" lang="en-US" altLang="ja-JP" sz="1100">
              <a:solidFill>
                <a:schemeClr val="tx1"/>
              </a:solidFill>
            </a:rPr>
            <a:t>H20.1.1</a:t>
          </a:r>
          <a:r>
            <a:rPr kumimoji="1" lang="ja-JP" altLang="en-US" sz="1100">
              <a:solidFill>
                <a:schemeClr val="tx1"/>
              </a:solidFill>
            </a:rPr>
            <a:t>と入力すると自動的に西暦年に変換されます。県民大会時にのみ利用されます。</a:t>
          </a:r>
          <a:endParaRPr kumimoji="1" lang="en-US" altLang="ja-JP"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276225</xdr:colOff>
      <xdr:row>18</xdr:row>
      <xdr:rowOff>0</xdr:rowOff>
    </xdr:from>
    <xdr:to>
      <xdr:col>1</xdr:col>
      <xdr:colOff>180975</xdr:colOff>
      <xdr:row>26</xdr:row>
      <xdr:rowOff>38100</xdr:rowOff>
    </xdr:to>
    <xdr:sp macro="" textlink="">
      <xdr:nvSpPr>
        <xdr:cNvPr id="2" name="テキスト ボックス 1"/>
        <xdr:cNvSpPr txBox="1"/>
      </xdr:nvSpPr>
      <xdr:spPr>
        <a:xfrm>
          <a:off x="276225" y="2476500"/>
          <a:ext cx="809625"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入力順に関係なく</a:t>
          </a:r>
          <a:endParaRPr kumimoji="1" lang="en-US" altLang="ja-JP" sz="1100"/>
        </a:p>
        <a:p>
          <a:r>
            <a:rPr kumimoji="1" lang="ja-JP" altLang="en-US" sz="1100"/>
            <a:t>生徒基本データシートの番号に対応する</a:t>
          </a:r>
          <a:endParaRPr kumimoji="1" lang="en-US" altLang="ja-JP" sz="1100"/>
        </a:p>
      </xdr:txBody>
    </xdr:sp>
    <xdr:clientData/>
  </xdr:twoCellAnchor>
  <xdr:twoCellAnchor>
    <xdr:from>
      <xdr:col>6</xdr:col>
      <xdr:colOff>266700</xdr:colOff>
      <xdr:row>11</xdr:row>
      <xdr:rowOff>95249</xdr:rowOff>
    </xdr:from>
    <xdr:to>
      <xdr:col>8</xdr:col>
      <xdr:colOff>104775</xdr:colOff>
      <xdr:row>14</xdr:row>
      <xdr:rowOff>133349</xdr:rowOff>
    </xdr:to>
    <xdr:sp macro="" textlink="">
      <xdr:nvSpPr>
        <xdr:cNvPr id="3" name="四角形吹き出し 2"/>
        <xdr:cNvSpPr/>
      </xdr:nvSpPr>
      <xdr:spPr>
        <a:xfrm>
          <a:off x="5486400" y="2047874"/>
          <a:ext cx="1209675" cy="561975"/>
        </a:xfrm>
        <a:prstGeom prst="wedgeRectCallout">
          <a:avLst>
            <a:gd name="adj1" fmla="val 11534"/>
            <a:gd name="adj2" fmla="val 12029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前のシートの「フリガナ」にリンク</a:t>
          </a:r>
          <a:endParaRPr kumimoji="1" lang="en-US" altLang="ja-JP" sz="1100">
            <a:solidFill>
              <a:schemeClr val="tx1"/>
            </a:solidFill>
          </a:endParaRPr>
        </a:p>
      </xdr:txBody>
    </xdr:sp>
    <xdr:clientData/>
  </xdr:twoCellAnchor>
  <xdr:twoCellAnchor>
    <xdr:from>
      <xdr:col>4</xdr:col>
      <xdr:colOff>0</xdr:colOff>
      <xdr:row>29</xdr:row>
      <xdr:rowOff>0</xdr:rowOff>
    </xdr:from>
    <xdr:to>
      <xdr:col>10</xdr:col>
      <xdr:colOff>866775</xdr:colOff>
      <xdr:row>31</xdr:row>
      <xdr:rowOff>161925</xdr:rowOff>
    </xdr:to>
    <xdr:sp macro="" textlink="">
      <xdr:nvSpPr>
        <xdr:cNvPr id="5" name="四角形吹き出し 4"/>
        <xdr:cNvSpPr/>
      </xdr:nvSpPr>
      <xdr:spPr>
        <a:xfrm>
          <a:off x="3848100" y="5057775"/>
          <a:ext cx="4686300" cy="504825"/>
        </a:xfrm>
        <a:prstGeom prst="wedgeRectCallout">
          <a:avLst>
            <a:gd name="adj1" fmla="val -14451"/>
            <a:gd name="adj2" fmla="val -77978"/>
          </a:avLst>
        </a:prstGeom>
        <a:solidFill>
          <a:srgbClr val="FF66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黄色い部分に入力するとデータがリンクされます</a:t>
          </a:r>
          <a:endParaRPr kumimoji="1" lang="en-US" altLang="ja-JP" sz="1100">
            <a:solidFill>
              <a:schemeClr val="tx1"/>
            </a:solidFill>
          </a:endParaRPr>
        </a:p>
        <a:p>
          <a:pPr algn="ctr"/>
          <a:r>
            <a:rPr kumimoji="1" lang="ja-JP" altLang="en-US" sz="1100">
              <a:solidFill>
                <a:schemeClr val="tx1"/>
              </a:solidFill>
            </a:rPr>
            <a:t>（基本的に触らない部分）</a:t>
          </a:r>
          <a:endParaRPr kumimoji="1" lang="en-US" altLang="ja-JP" sz="1100">
            <a:solidFill>
              <a:schemeClr val="tx1"/>
            </a:solidFill>
          </a:endParaRPr>
        </a:p>
      </xdr:txBody>
    </xdr:sp>
    <xdr:clientData/>
  </xdr:twoCellAnchor>
  <xdr:twoCellAnchor>
    <xdr:from>
      <xdr:col>2</xdr:col>
      <xdr:colOff>0</xdr:colOff>
      <xdr:row>29</xdr:row>
      <xdr:rowOff>0</xdr:rowOff>
    </xdr:from>
    <xdr:to>
      <xdr:col>3</xdr:col>
      <xdr:colOff>114300</xdr:colOff>
      <xdr:row>32</xdr:row>
      <xdr:rowOff>0</xdr:rowOff>
    </xdr:to>
    <xdr:sp macro="" textlink="">
      <xdr:nvSpPr>
        <xdr:cNvPr id="6" name="四角形吹き出し 5"/>
        <xdr:cNvSpPr/>
      </xdr:nvSpPr>
      <xdr:spPr>
        <a:xfrm>
          <a:off x="1704975" y="5057775"/>
          <a:ext cx="1209675" cy="514350"/>
        </a:xfrm>
        <a:prstGeom prst="wedgeRectCallout">
          <a:avLst>
            <a:gd name="adj1" fmla="val -24687"/>
            <a:gd name="adj2" fmla="val -72621"/>
          </a:avLst>
        </a:prstGeom>
        <a:solidFill>
          <a:srgbClr val="FF66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入力エリア</a:t>
          </a:r>
          <a:endParaRPr kumimoji="1" lang="en-US" altLang="ja-JP" sz="1100">
            <a:solidFill>
              <a:schemeClr val="tx1"/>
            </a:solidFill>
          </a:endParaRPr>
        </a:p>
      </xdr:txBody>
    </xdr:sp>
    <xdr:clientData/>
  </xdr:twoCellAnchor>
  <xdr:twoCellAnchor>
    <xdr:from>
      <xdr:col>2</xdr:col>
      <xdr:colOff>0</xdr:colOff>
      <xdr:row>65</xdr:row>
      <xdr:rowOff>0</xdr:rowOff>
    </xdr:from>
    <xdr:to>
      <xdr:col>3</xdr:col>
      <xdr:colOff>114300</xdr:colOff>
      <xdr:row>66</xdr:row>
      <xdr:rowOff>161925</xdr:rowOff>
    </xdr:to>
    <xdr:sp macro="" textlink="">
      <xdr:nvSpPr>
        <xdr:cNvPr id="7" name="四角形吹き出し 6"/>
        <xdr:cNvSpPr/>
      </xdr:nvSpPr>
      <xdr:spPr>
        <a:xfrm>
          <a:off x="1704975" y="11239500"/>
          <a:ext cx="1209675" cy="333375"/>
        </a:xfrm>
        <a:prstGeom prst="wedgeRectCallout">
          <a:avLst>
            <a:gd name="adj1" fmla="val -24687"/>
            <a:gd name="adj2" fmla="val -72621"/>
          </a:avLst>
        </a:prstGeom>
        <a:solidFill>
          <a:srgbClr val="FF66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入力エリア</a:t>
          </a:r>
          <a:endParaRPr kumimoji="1" lang="en-US" altLang="ja-JP" sz="1100">
            <a:solidFill>
              <a:schemeClr val="tx1"/>
            </a:solidFill>
          </a:endParaRPr>
        </a:p>
      </xdr:txBody>
    </xdr:sp>
    <xdr:clientData/>
  </xdr:twoCellAnchor>
  <xdr:twoCellAnchor>
    <xdr:from>
      <xdr:col>4</xdr:col>
      <xdr:colOff>0</xdr:colOff>
      <xdr:row>65</xdr:row>
      <xdr:rowOff>1</xdr:rowOff>
    </xdr:from>
    <xdr:to>
      <xdr:col>10</xdr:col>
      <xdr:colOff>866775</xdr:colOff>
      <xdr:row>67</xdr:row>
      <xdr:rowOff>66675</xdr:rowOff>
    </xdr:to>
    <xdr:sp macro="" textlink="">
      <xdr:nvSpPr>
        <xdr:cNvPr id="8" name="四角形吹き出し 7"/>
        <xdr:cNvSpPr/>
      </xdr:nvSpPr>
      <xdr:spPr>
        <a:xfrm>
          <a:off x="3848100" y="11239501"/>
          <a:ext cx="4686300" cy="409574"/>
        </a:xfrm>
        <a:prstGeom prst="wedgeRectCallout">
          <a:avLst>
            <a:gd name="adj1" fmla="val -24614"/>
            <a:gd name="adj2" fmla="val -76192"/>
          </a:avLst>
        </a:prstGeom>
        <a:solidFill>
          <a:srgbClr val="FF66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黄色い部分に入力するとデータがリンクされます</a:t>
          </a:r>
          <a:endParaRPr kumimoji="1" lang="en-US" altLang="ja-JP" sz="1100">
            <a:solidFill>
              <a:schemeClr val="tx1"/>
            </a:solidFill>
          </a:endParaRPr>
        </a:p>
        <a:p>
          <a:pPr algn="ctr"/>
          <a:r>
            <a:rPr kumimoji="1" lang="ja-JP" altLang="en-US" sz="1100">
              <a:solidFill>
                <a:schemeClr val="tx1"/>
              </a:solidFill>
            </a:rPr>
            <a:t>（基本的に触らない部分）</a:t>
          </a:r>
          <a:endParaRPr kumimoji="1" lang="en-US" altLang="ja-JP" sz="1100">
            <a:solidFill>
              <a:schemeClr val="tx1"/>
            </a:solidFill>
          </a:endParaRPr>
        </a:p>
      </xdr:txBody>
    </xdr:sp>
    <xdr:clientData/>
  </xdr:twoCellAnchor>
  <xdr:twoCellAnchor>
    <xdr:from>
      <xdr:col>4</xdr:col>
      <xdr:colOff>114300</xdr:colOff>
      <xdr:row>101</xdr:row>
      <xdr:rowOff>133350</xdr:rowOff>
    </xdr:from>
    <xdr:to>
      <xdr:col>11</xdr:col>
      <xdr:colOff>66675</xdr:colOff>
      <xdr:row>104</xdr:row>
      <xdr:rowOff>142875</xdr:rowOff>
    </xdr:to>
    <xdr:sp macro="" textlink="">
      <xdr:nvSpPr>
        <xdr:cNvPr id="9" name="四角形吹き出し 8"/>
        <xdr:cNvSpPr/>
      </xdr:nvSpPr>
      <xdr:spPr>
        <a:xfrm>
          <a:off x="3962400" y="12411075"/>
          <a:ext cx="4686300" cy="533400"/>
        </a:xfrm>
        <a:prstGeom prst="wedgeRectCallout">
          <a:avLst>
            <a:gd name="adj1" fmla="val -20142"/>
            <a:gd name="adj2" fmla="val -92264"/>
          </a:avLst>
        </a:prstGeom>
        <a:solidFill>
          <a:srgbClr val="FF66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黄色い部分に入力するとデータがリンクされます</a:t>
          </a:r>
          <a:endParaRPr kumimoji="1" lang="en-US" altLang="ja-JP" sz="1100">
            <a:solidFill>
              <a:schemeClr val="tx1"/>
            </a:solidFill>
          </a:endParaRPr>
        </a:p>
        <a:p>
          <a:pPr algn="ctr"/>
          <a:r>
            <a:rPr kumimoji="1" lang="ja-JP" altLang="en-US" sz="1100">
              <a:solidFill>
                <a:schemeClr val="tx1"/>
              </a:solidFill>
            </a:rPr>
            <a:t>（基本的に触らない部分）</a:t>
          </a:r>
          <a:endParaRPr kumimoji="1" lang="en-US" altLang="ja-JP" sz="1100">
            <a:solidFill>
              <a:schemeClr val="tx1"/>
            </a:solidFill>
          </a:endParaRPr>
        </a:p>
      </xdr:txBody>
    </xdr:sp>
    <xdr:clientData/>
  </xdr:twoCellAnchor>
  <xdr:twoCellAnchor>
    <xdr:from>
      <xdr:col>4</xdr:col>
      <xdr:colOff>0</xdr:colOff>
      <xdr:row>125</xdr:row>
      <xdr:rowOff>85725</xdr:rowOff>
    </xdr:from>
    <xdr:to>
      <xdr:col>10</xdr:col>
      <xdr:colOff>866775</xdr:colOff>
      <xdr:row>128</xdr:row>
      <xdr:rowOff>95250</xdr:rowOff>
    </xdr:to>
    <xdr:sp macro="" textlink="">
      <xdr:nvSpPr>
        <xdr:cNvPr id="10" name="四角形吹き出し 9"/>
        <xdr:cNvSpPr/>
      </xdr:nvSpPr>
      <xdr:spPr>
        <a:xfrm>
          <a:off x="3848100" y="16487775"/>
          <a:ext cx="4686300" cy="533400"/>
        </a:xfrm>
        <a:prstGeom prst="wedgeRectCallout">
          <a:avLst>
            <a:gd name="adj1" fmla="val -19736"/>
            <a:gd name="adj2" fmla="val -85121"/>
          </a:avLst>
        </a:prstGeom>
        <a:solidFill>
          <a:srgbClr val="FF66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黄色い部分に入力するとデータがリンクされます</a:t>
          </a:r>
          <a:endParaRPr kumimoji="1" lang="en-US" altLang="ja-JP" sz="1100">
            <a:solidFill>
              <a:schemeClr val="tx1"/>
            </a:solidFill>
          </a:endParaRPr>
        </a:p>
        <a:p>
          <a:pPr algn="ctr"/>
          <a:r>
            <a:rPr kumimoji="1" lang="ja-JP" altLang="en-US" sz="1100">
              <a:solidFill>
                <a:schemeClr val="tx1"/>
              </a:solidFill>
            </a:rPr>
            <a:t>（基本的に触らない部分）</a:t>
          </a:r>
          <a:endParaRPr kumimoji="1" lang="en-US" altLang="ja-JP" sz="1100">
            <a:solidFill>
              <a:schemeClr val="tx1"/>
            </a:solidFill>
          </a:endParaRPr>
        </a:p>
      </xdr:txBody>
    </xdr:sp>
    <xdr:clientData/>
  </xdr:twoCellAnchor>
  <xdr:twoCellAnchor>
    <xdr:from>
      <xdr:col>4</xdr:col>
      <xdr:colOff>0</xdr:colOff>
      <xdr:row>149</xdr:row>
      <xdr:rowOff>95250</xdr:rowOff>
    </xdr:from>
    <xdr:to>
      <xdr:col>10</xdr:col>
      <xdr:colOff>866775</xdr:colOff>
      <xdr:row>152</xdr:row>
      <xdr:rowOff>104775</xdr:rowOff>
    </xdr:to>
    <xdr:sp macro="" textlink="">
      <xdr:nvSpPr>
        <xdr:cNvPr id="11" name="四角形吹き出し 10"/>
        <xdr:cNvSpPr/>
      </xdr:nvSpPr>
      <xdr:spPr>
        <a:xfrm>
          <a:off x="3848100" y="20621625"/>
          <a:ext cx="4686300" cy="533400"/>
        </a:xfrm>
        <a:prstGeom prst="wedgeRectCallout">
          <a:avLst>
            <a:gd name="adj1" fmla="val -19939"/>
            <a:gd name="adj2" fmla="val -85121"/>
          </a:avLst>
        </a:prstGeom>
        <a:solidFill>
          <a:srgbClr val="FF66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黄色い部分に入力するとデータがリンクされます</a:t>
          </a:r>
          <a:endParaRPr kumimoji="1" lang="en-US" altLang="ja-JP" sz="1100">
            <a:solidFill>
              <a:schemeClr val="tx1"/>
            </a:solidFill>
          </a:endParaRPr>
        </a:p>
        <a:p>
          <a:pPr algn="ctr"/>
          <a:r>
            <a:rPr kumimoji="1" lang="ja-JP" altLang="en-US" sz="1100">
              <a:solidFill>
                <a:schemeClr val="tx1"/>
              </a:solidFill>
            </a:rPr>
            <a:t>（基本的に触らない部分）</a:t>
          </a:r>
          <a:endParaRPr kumimoji="1" lang="en-US" altLang="ja-JP" sz="1100">
            <a:solidFill>
              <a:schemeClr val="tx1"/>
            </a:solidFill>
          </a:endParaRPr>
        </a:p>
      </xdr:txBody>
    </xdr:sp>
    <xdr:clientData/>
  </xdr:twoCellAnchor>
  <xdr:twoCellAnchor>
    <xdr:from>
      <xdr:col>4</xdr:col>
      <xdr:colOff>47625</xdr:colOff>
      <xdr:row>173</xdr:row>
      <xdr:rowOff>38100</xdr:rowOff>
    </xdr:from>
    <xdr:to>
      <xdr:col>11</xdr:col>
      <xdr:colOff>0</xdr:colOff>
      <xdr:row>176</xdr:row>
      <xdr:rowOff>57150</xdr:rowOff>
    </xdr:to>
    <xdr:sp macro="" textlink="">
      <xdr:nvSpPr>
        <xdr:cNvPr id="12" name="四角形吹き出し 11"/>
        <xdr:cNvSpPr/>
      </xdr:nvSpPr>
      <xdr:spPr>
        <a:xfrm>
          <a:off x="3895725" y="24688800"/>
          <a:ext cx="4686300" cy="533400"/>
        </a:xfrm>
        <a:prstGeom prst="wedgeRectCallout">
          <a:avLst>
            <a:gd name="adj1" fmla="val -20549"/>
            <a:gd name="adj2" fmla="val -81550"/>
          </a:avLst>
        </a:prstGeom>
        <a:solidFill>
          <a:srgbClr val="FF66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黄色い部分に入力するとデータがリンクされます</a:t>
          </a:r>
          <a:endParaRPr kumimoji="1" lang="en-US" altLang="ja-JP" sz="1100">
            <a:solidFill>
              <a:schemeClr val="tx1"/>
            </a:solidFill>
          </a:endParaRPr>
        </a:p>
        <a:p>
          <a:pPr algn="ctr"/>
          <a:r>
            <a:rPr kumimoji="1" lang="ja-JP" altLang="en-US" sz="1100">
              <a:solidFill>
                <a:schemeClr val="tx1"/>
              </a:solidFill>
            </a:rPr>
            <a:t>（基本的に触らない部分）</a:t>
          </a:r>
          <a:endParaRPr kumimoji="1" lang="en-US" altLang="ja-JP" sz="1100">
            <a:solidFill>
              <a:schemeClr val="tx1"/>
            </a:solidFill>
          </a:endParaRPr>
        </a:p>
      </xdr:txBody>
    </xdr:sp>
    <xdr:clientData/>
  </xdr:twoCellAnchor>
  <xdr:twoCellAnchor>
    <xdr:from>
      <xdr:col>1</xdr:col>
      <xdr:colOff>561975</xdr:colOff>
      <xdr:row>7</xdr:row>
      <xdr:rowOff>95250</xdr:rowOff>
    </xdr:from>
    <xdr:to>
      <xdr:col>3</xdr:col>
      <xdr:colOff>781050</xdr:colOff>
      <xdr:row>11</xdr:row>
      <xdr:rowOff>66675</xdr:rowOff>
    </xdr:to>
    <xdr:sp macro="" textlink="">
      <xdr:nvSpPr>
        <xdr:cNvPr id="13" name="正方形/長方形 12"/>
        <xdr:cNvSpPr/>
      </xdr:nvSpPr>
      <xdr:spPr>
        <a:xfrm>
          <a:off x="1466850" y="1362075"/>
          <a:ext cx="2114550" cy="65722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kumimoji="1" lang="ja-JP" altLang="en-US" sz="1100" baseline="0">
              <a:solidFill>
                <a:schemeClr val="tx1"/>
              </a:solidFill>
            </a:rPr>
            <a:t>ここから、</a:t>
          </a:r>
          <a:r>
            <a:rPr kumimoji="1" lang="en-US" altLang="ja-JP" sz="1100" baseline="0">
              <a:solidFill>
                <a:schemeClr val="tx1"/>
              </a:solidFill>
            </a:rPr>
            <a:t/>
          </a:r>
          <a:br>
            <a:rPr kumimoji="1" lang="en-US" altLang="ja-JP" sz="1100" baseline="0">
              <a:solidFill>
                <a:schemeClr val="tx1"/>
              </a:solidFill>
            </a:rPr>
          </a:br>
          <a:r>
            <a:rPr kumimoji="1" lang="ja-JP" altLang="en-US" sz="1100" baseline="0">
              <a:solidFill>
                <a:schemeClr val="tx1"/>
              </a:solidFill>
            </a:rPr>
            <a:t>ジャンプできます</a:t>
          </a:r>
        </a:p>
      </xdr:txBody>
    </xdr:sp>
    <xdr:clientData/>
  </xdr:twoCellAnchor>
  <xdr:twoCellAnchor>
    <xdr:from>
      <xdr:col>14</xdr:col>
      <xdr:colOff>657225</xdr:colOff>
      <xdr:row>5</xdr:row>
      <xdr:rowOff>133351</xdr:rowOff>
    </xdr:from>
    <xdr:to>
      <xdr:col>15</xdr:col>
      <xdr:colOff>895350</xdr:colOff>
      <xdr:row>11</xdr:row>
      <xdr:rowOff>47625</xdr:rowOff>
    </xdr:to>
    <xdr:sp macro="" textlink="">
      <xdr:nvSpPr>
        <xdr:cNvPr id="4" name="四角形吹き出し 3"/>
        <xdr:cNvSpPr/>
      </xdr:nvSpPr>
      <xdr:spPr>
        <a:xfrm>
          <a:off x="11353800" y="1057276"/>
          <a:ext cx="990600" cy="942974"/>
        </a:xfrm>
        <a:prstGeom prst="wedgeRectCallout">
          <a:avLst>
            <a:gd name="adj1" fmla="val 67628"/>
            <a:gd name="adj2" fmla="val 15659"/>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指導者名を入力すると、自動的に表示されます</a:t>
          </a:r>
          <a:r>
            <a:rPr kumimoji="1" lang="en-US" altLang="ja-JP" sz="1100"/>
            <a:t>u</a:t>
          </a:r>
          <a:endParaRPr kumimoji="1" lang="ja-JP" altLang="en-US" sz="1100"/>
        </a:p>
      </xdr:txBody>
    </xdr:sp>
    <xdr:clientData/>
  </xdr:twoCellAnchor>
  <xdr:twoCellAnchor>
    <xdr:from>
      <xdr:col>19</xdr:col>
      <xdr:colOff>295274</xdr:colOff>
      <xdr:row>4</xdr:row>
      <xdr:rowOff>161925</xdr:rowOff>
    </xdr:from>
    <xdr:to>
      <xdr:col>22</xdr:col>
      <xdr:colOff>104774</xdr:colOff>
      <xdr:row>9</xdr:row>
      <xdr:rowOff>0</xdr:rowOff>
    </xdr:to>
    <xdr:sp macro="" textlink="">
      <xdr:nvSpPr>
        <xdr:cNvPr id="14" name="四角形吹き出し 13"/>
        <xdr:cNvSpPr/>
      </xdr:nvSpPr>
      <xdr:spPr>
        <a:xfrm>
          <a:off x="14849474" y="914400"/>
          <a:ext cx="1571625" cy="695325"/>
        </a:xfrm>
        <a:prstGeom prst="wedgeRectCallout">
          <a:avLst>
            <a:gd name="adj1" fmla="val -72184"/>
            <a:gd name="adj2" fmla="val 52911"/>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「区分」は選択式です。</a:t>
          </a:r>
          <a:endParaRPr kumimoji="1" lang="en-US" altLang="ja-JP" sz="1100">
            <a:solidFill>
              <a:sysClr val="windowText" lastClr="000000"/>
            </a:solidFill>
          </a:endParaRPr>
        </a:p>
        <a:p>
          <a:pPr algn="l"/>
          <a:r>
            <a:rPr kumimoji="1" lang="ja-JP" altLang="en-US" sz="1100">
              <a:solidFill>
                <a:sysClr val="windowText" lastClr="000000"/>
              </a:solidFill>
            </a:rPr>
            <a:t>プルダウンメニューから選択してください</a:t>
          </a:r>
        </a:p>
      </xdr:txBody>
    </xdr:sp>
    <xdr:clientData/>
  </xdr:twoCellAnchor>
  <xdr:twoCellAnchor>
    <xdr:from>
      <xdr:col>14</xdr:col>
      <xdr:colOff>628650</xdr:colOff>
      <xdr:row>43</xdr:row>
      <xdr:rowOff>0</xdr:rowOff>
    </xdr:from>
    <xdr:to>
      <xdr:col>15</xdr:col>
      <xdr:colOff>866775</xdr:colOff>
      <xdr:row>48</xdr:row>
      <xdr:rowOff>85724</xdr:rowOff>
    </xdr:to>
    <xdr:sp macro="" textlink="">
      <xdr:nvSpPr>
        <xdr:cNvPr id="15" name="四角形吹き出し 14"/>
        <xdr:cNvSpPr/>
      </xdr:nvSpPr>
      <xdr:spPr>
        <a:xfrm>
          <a:off x="11325225" y="7458075"/>
          <a:ext cx="990600" cy="942974"/>
        </a:xfrm>
        <a:prstGeom prst="wedgeRectCallout">
          <a:avLst>
            <a:gd name="adj1" fmla="val 69551"/>
            <a:gd name="adj2" fmla="val -3533"/>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指導者名を入力すると、自動的に表示されます</a:t>
          </a:r>
          <a:r>
            <a:rPr kumimoji="1" lang="en-US" altLang="ja-JP" sz="1100"/>
            <a:t>u</a:t>
          </a:r>
          <a:endParaRPr kumimoji="1" lang="ja-JP" altLang="en-US" sz="1100"/>
        </a:p>
      </xdr:txBody>
    </xdr:sp>
    <xdr:clientData/>
  </xdr:twoCellAnchor>
  <xdr:twoCellAnchor>
    <xdr:from>
      <xdr:col>19</xdr:col>
      <xdr:colOff>171450</xdr:colOff>
      <xdr:row>42</xdr:row>
      <xdr:rowOff>9525</xdr:rowOff>
    </xdr:from>
    <xdr:to>
      <xdr:col>21</xdr:col>
      <xdr:colOff>666750</xdr:colOff>
      <xdr:row>46</xdr:row>
      <xdr:rowOff>19050</xdr:rowOff>
    </xdr:to>
    <xdr:sp macro="" textlink="">
      <xdr:nvSpPr>
        <xdr:cNvPr id="16" name="四角形吹き出し 15"/>
        <xdr:cNvSpPr/>
      </xdr:nvSpPr>
      <xdr:spPr>
        <a:xfrm>
          <a:off x="14725650" y="7296150"/>
          <a:ext cx="1571625" cy="695325"/>
        </a:xfrm>
        <a:prstGeom prst="wedgeRectCallout">
          <a:avLst>
            <a:gd name="adj1" fmla="val -60669"/>
            <a:gd name="adj2" fmla="val 29624"/>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「区分」は選択式です。</a:t>
          </a:r>
          <a:endParaRPr kumimoji="1" lang="en-US" altLang="ja-JP" sz="1100">
            <a:solidFill>
              <a:sysClr val="windowText" lastClr="000000"/>
            </a:solidFill>
          </a:endParaRPr>
        </a:p>
        <a:p>
          <a:pPr algn="l"/>
          <a:r>
            <a:rPr kumimoji="1" lang="ja-JP" altLang="en-US" sz="1100">
              <a:solidFill>
                <a:sysClr val="windowText" lastClr="000000"/>
              </a:solidFill>
            </a:rPr>
            <a:t>プルダウンメニューから選択してください</a:t>
          </a:r>
        </a:p>
      </xdr:txBody>
    </xdr:sp>
    <xdr:clientData/>
  </xdr:twoCellAnchor>
  <xdr:twoCellAnchor>
    <xdr:from>
      <xdr:col>4</xdr:col>
      <xdr:colOff>352425</xdr:colOff>
      <xdr:row>2</xdr:row>
      <xdr:rowOff>95250</xdr:rowOff>
    </xdr:from>
    <xdr:to>
      <xdr:col>11</xdr:col>
      <xdr:colOff>361950</xdr:colOff>
      <xdr:row>6</xdr:row>
      <xdr:rowOff>161925</xdr:rowOff>
    </xdr:to>
    <xdr:sp macro="" textlink="">
      <xdr:nvSpPr>
        <xdr:cNvPr id="17" name="フローチャート: 代替処理 16"/>
        <xdr:cNvSpPr/>
      </xdr:nvSpPr>
      <xdr:spPr>
        <a:xfrm>
          <a:off x="4200525" y="504825"/>
          <a:ext cx="4743450" cy="752475"/>
        </a:xfrm>
        <a:prstGeom prst="flowChartAlternateProcess">
          <a:avLst/>
        </a:prstGeom>
        <a:solidFill>
          <a:schemeClr val="tx2">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入力箇所以外は関数を消さないようにロックをかけています。</a:t>
          </a:r>
          <a:endParaRPr kumimoji="1" lang="en-US" altLang="ja-JP" sz="1100"/>
        </a:p>
        <a:p>
          <a:pPr algn="l"/>
          <a:r>
            <a:rPr kumimoji="1" lang="ja-JP" altLang="en-US" sz="1100"/>
            <a:t>ロック解除が必要な時は、「校閲」のタブをクリックし、「シートの保護解除」をクリックしてください（パスワードはかけていません。</a:t>
          </a:r>
        </a:p>
      </xdr:txBody>
    </xdr:sp>
    <xdr:clientData/>
  </xdr:twoCellAnchor>
  <xdr:twoCellAnchor>
    <xdr:from>
      <xdr:col>19</xdr:col>
      <xdr:colOff>133350</xdr:colOff>
      <xdr:row>48</xdr:row>
      <xdr:rowOff>123825</xdr:rowOff>
    </xdr:from>
    <xdr:to>
      <xdr:col>22</xdr:col>
      <xdr:colOff>876301</xdr:colOff>
      <xdr:row>52</xdr:row>
      <xdr:rowOff>123825</xdr:rowOff>
    </xdr:to>
    <xdr:sp macro="" textlink="">
      <xdr:nvSpPr>
        <xdr:cNvPr id="18" name="四角形吹き出し 17"/>
        <xdr:cNvSpPr/>
      </xdr:nvSpPr>
      <xdr:spPr>
        <a:xfrm>
          <a:off x="14687550" y="8439150"/>
          <a:ext cx="2505076" cy="695325"/>
        </a:xfrm>
        <a:prstGeom prst="wedgeRectCallout">
          <a:avLst>
            <a:gd name="adj1" fmla="val -46199"/>
            <a:gd name="adj2" fmla="val -67636"/>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個人戦の選手コード入力後、ベンチ入り指導者が規定数を超えた場合、警告文が表示されます</a:t>
          </a:r>
          <a:endParaRPr kumimoji="1" lang="en-US" altLang="ja-JP" sz="1100">
            <a:solidFill>
              <a:sysClr val="windowText" lastClr="000000"/>
            </a:solidFill>
          </a:endParaRPr>
        </a:p>
      </xdr:txBody>
    </xdr:sp>
    <xdr:clientData/>
  </xdr:twoCellAnchor>
  <xdr:twoCellAnchor>
    <xdr:from>
      <xdr:col>19</xdr:col>
      <xdr:colOff>85725</xdr:colOff>
      <xdr:row>12</xdr:row>
      <xdr:rowOff>142875</xdr:rowOff>
    </xdr:from>
    <xdr:to>
      <xdr:col>22</xdr:col>
      <xdr:colOff>828676</xdr:colOff>
      <xdr:row>16</xdr:row>
      <xdr:rowOff>133350</xdr:rowOff>
    </xdr:to>
    <xdr:sp macro="" textlink="">
      <xdr:nvSpPr>
        <xdr:cNvPr id="19" name="四角形吹き出し 18"/>
        <xdr:cNvSpPr/>
      </xdr:nvSpPr>
      <xdr:spPr>
        <a:xfrm>
          <a:off x="14639925" y="2266950"/>
          <a:ext cx="2505076" cy="695325"/>
        </a:xfrm>
        <a:prstGeom prst="wedgeRectCallout">
          <a:avLst>
            <a:gd name="adj1" fmla="val -46199"/>
            <a:gd name="adj2" fmla="val -67636"/>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個人戦の選手コード入力後、ベンチ入り指導者が規定数を超えた場合、警告文が表示されます</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523875</xdr:colOff>
      <xdr:row>12</xdr:row>
      <xdr:rowOff>123825</xdr:rowOff>
    </xdr:from>
    <xdr:to>
      <xdr:col>9</xdr:col>
      <xdr:colOff>438150</xdr:colOff>
      <xdr:row>17</xdr:row>
      <xdr:rowOff>133350</xdr:rowOff>
    </xdr:to>
    <xdr:sp macro="" textlink="">
      <xdr:nvSpPr>
        <xdr:cNvPr id="5123" name="AutoShape 7"/>
        <xdr:cNvSpPr>
          <a:spLocks noChangeArrowheads="1"/>
        </xdr:cNvSpPr>
      </xdr:nvSpPr>
      <xdr:spPr bwMode="auto">
        <a:xfrm>
          <a:off x="3667125" y="2724150"/>
          <a:ext cx="2771775" cy="866775"/>
        </a:xfrm>
        <a:prstGeom prst="roundRect">
          <a:avLst>
            <a:gd name="adj" fmla="val 16667"/>
          </a:avLst>
        </a:prstGeom>
        <a:solidFill>
          <a:srgbClr val="FFFF00"/>
        </a:solidFill>
        <a:ln w="9525">
          <a:solidFill>
            <a:srgbClr val="000000"/>
          </a:solidFill>
          <a:round/>
          <a:headEnd/>
          <a:tailEnd/>
        </a:ln>
      </xdr:spPr>
      <xdr:txBody>
        <a:bodyPr vertOverflow="clip" wrap="square" lIns="27432" tIns="22860" rIns="27432" bIns="22860"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地区委員長へのメール添付用シート</a:t>
          </a:r>
          <a:endParaRPr lang="en-US" altLang="ja-JP"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団体　男子</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466725</xdr:colOff>
      <xdr:row>12</xdr:row>
      <xdr:rowOff>95250</xdr:rowOff>
    </xdr:from>
    <xdr:to>
      <xdr:col>9</xdr:col>
      <xdr:colOff>381000</xdr:colOff>
      <xdr:row>16</xdr:row>
      <xdr:rowOff>85725</xdr:rowOff>
    </xdr:to>
    <xdr:sp macro="" textlink="">
      <xdr:nvSpPr>
        <xdr:cNvPr id="9217" name="AutoShape 7"/>
        <xdr:cNvSpPr>
          <a:spLocks noChangeArrowheads="1"/>
        </xdr:cNvSpPr>
      </xdr:nvSpPr>
      <xdr:spPr bwMode="auto">
        <a:xfrm>
          <a:off x="3609975" y="2695575"/>
          <a:ext cx="2771775" cy="676275"/>
        </a:xfrm>
        <a:prstGeom prst="roundRect">
          <a:avLst>
            <a:gd name="adj" fmla="val 16667"/>
          </a:avLst>
        </a:prstGeom>
        <a:solidFill>
          <a:srgbClr val="FFFF00"/>
        </a:solidFill>
        <a:ln w="9525">
          <a:solidFill>
            <a:srgbClr val="000000"/>
          </a:solidFill>
          <a:round/>
          <a:headEnd/>
          <a:tailEnd/>
        </a:ln>
      </xdr:spPr>
      <xdr:txBody>
        <a:bodyPr vertOverflow="clip" wrap="square" lIns="27432" tIns="22860" rIns="27432" bIns="22860"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地区委員長へのメール添付用シート</a:t>
          </a:r>
        </a:p>
        <a:p>
          <a:pPr algn="ctr" rtl="0">
            <a:lnSpc>
              <a:spcPts val="1300"/>
            </a:lnSpc>
            <a:defRPr sz="1000"/>
          </a:pPr>
          <a:r>
            <a:rPr lang="ja-JP" altLang="en-US" sz="1200" b="1" i="0" u="none" strike="noStrike" baseline="0">
              <a:solidFill>
                <a:srgbClr val="000000"/>
              </a:solidFill>
              <a:latin typeface="ＭＳ Ｐゴシック"/>
              <a:ea typeface="ＭＳ Ｐゴシック"/>
            </a:rPr>
            <a:t>団体　女子</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371475</xdr:colOff>
      <xdr:row>0</xdr:row>
      <xdr:rowOff>85725</xdr:rowOff>
    </xdr:from>
    <xdr:to>
      <xdr:col>13</xdr:col>
      <xdr:colOff>114300</xdr:colOff>
      <xdr:row>2</xdr:row>
      <xdr:rowOff>209550</xdr:rowOff>
    </xdr:to>
    <xdr:sp macro="" textlink="">
      <xdr:nvSpPr>
        <xdr:cNvPr id="4104" name="AutoShape 7"/>
        <xdr:cNvSpPr>
          <a:spLocks noChangeArrowheads="1"/>
        </xdr:cNvSpPr>
      </xdr:nvSpPr>
      <xdr:spPr bwMode="auto">
        <a:xfrm>
          <a:off x="6753225" y="85725"/>
          <a:ext cx="2771775" cy="628650"/>
        </a:xfrm>
        <a:prstGeom prst="roundRect">
          <a:avLst>
            <a:gd name="adj" fmla="val 16667"/>
          </a:avLst>
        </a:prstGeom>
        <a:solidFill>
          <a:srgbClr val="FFFF00"/>
        </a:solidFill>
        <a:ln w="9525">
          <a:solidFill>
            <a:srgbClr val="000000"/>
          </a:solidFill>
          <a:round/>
          <a:headEnd/>
          <a:tailEnd/>
        </a:ln>
      </xdr:spPr>
      <xdr:txBody>
        <a:bodyPr vertOverflow="clip" wrap="square" lIns="27432" tIns="22860" rIns="27432" bIns="22860" anchor="ctr" upright="1"/>
        <a:lstStyle/>
        <a:p>
          <a:pPr algn="ctr" rtl="0">
            <a:lnSpc>
              <a:spcPts val="1400"/>
            </a:lnSpc>
            <a:defRPr sz="1000"/>
          </a:pPr>
          <a:r>
            <a:rPr lang="ja-JP" altLang="en-US" sz="1200" b="1" i="0" u="none" strike="noStrike" baseline="0">
              <a:solidFill>
                <a:srgbClr val="000000"/>
              </a:solidFill>
              <a:latin typeface="ＭＳ Ｐゴシック"/>
              <a:ea typeface="ＭＳ Ｐゴシック"/>
            </a:rPr>
            <a:t>地区委員長へのメール添付用シート</a:t>
          </a:r>
        </a:p>
        <a:p>
          <a:pPr algn="ctr" rtl="0">
            <a:lnSpc>
              <a:spcPts val="1300"/>
            </a:lnSpc>
            <a:defRPr sz="1000"/>
          </a:pPr>
          <a:r>
            <a:rPr lang="ja-JP" altLang="en-US" sz="1200" b="1" i="0" u="none" strike="noStrike" baseline="0">
              <a:solidFill>
                <a:srgbClr val="000000"/>
              </a:solidFill>
              <a:latin typeface="ＭＳ Ｐゴシック"/>
              <a:ea typeface="ＭＳ Ｐゴシック"/>
            </a:rPr>
            <a:t>男子　個人</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285750</xdr:colOff>
      <xdr:row>0</xdr:row>
      <xdr:rowOff>142875</xdr:rowOff>
    </xdr:from>
    <xdr:to>
      <xdr:col>13</xdr:col>
      <xdr:colOff>28575</xdr:colOff>
      <xdr:row>2</xdr:row>
      <xdr:rowOff>238125</xdr:rowOff>
    </xdr:to>
    <xdr:sp macro="" textlink="">
      <xdr:nvSpPr>
        <xdr:cNvPr id="8193" name="AutoShape 7"/>
        <xdr:cNvSpPr>
          <a:spLocks noChangeArrowheads="1"/>
        </xdr:cNvSpPr>
      </xdr:nvSpPr>
      <xdr:spPr bwMode="auto">
        <a:xfrm>
          <a:off x="6667500" y="142875"/>
          <a:ext cx="2771775" cy="600075"/>
        </a:xfrm>
        <a:prstGeom prst="roundRect">
          <a:avLst>
            <a:gd name="adj" fmla="val 16667"/>
          </a:avLst>
        </a:prstGeom>
        <a:solidFill>
          <a:srgbClr val="FFFF00"/>
        </a:solidFill>
        <a:ln w="9525">
          <a:solidFill>
            <a:srgbClr val="000000"/>
          </a:solidFill>
          <a:round/>
          <a:headEnd/>
          <a:tailEnd/>
        </a:ln>
      </xdr:spPr>
      <xdr:txBody>
        <a:bodyPr vertOverflow="clip" wrap="square" lIns="27432" tIns="22860" rIns="27432" bIns="22860" anchor="ctr" upright="1"/>
        <a:lstStyle/>
        <a:p>
          <a:pPr algn="ctr" rtl="0">
            <a:lnSpc>
              <a:spcPts val="1400"/>
            </a:lnSpc>
            <a:defRPr sz="1000"/>
          </a:pPr>
          <a:r>
            <a:rPr lang="ja-JP" altLang="en-US" sz="1200" b="1" i="0" u="none" strike="noStrike" baseline="0">
              <a:solidFill>
                <a:srgbClr val="000000"/>
              </a:solidFill>
              <a:latin typeface="ＭＳ Ｐゴシック"/>
              <a:ea typeface="ＭＳ Ｐゴシック"/>
            </a:rPr>
            <a:t>東播地区メール添付用シート</a:t>
          </a:r>
        </a:p>
        <a:p>
          <a:pPr algn="ctr" rtl="0">
            <a:lnSpc>
              <a:spcPts val="1300"/>
            </a:lnSpc>
            <a:defRPr sz="1000"/>
          </a:pPr>
          <a:r>
            <a:rPr lang="ja-JP" altLang="en-US" sz="1200" b="1" i="0" u="none" strike="noStrike" baseline="0">
              <a:solidFill>
                <a:srgbClr val="000000"/>
              </a:solidFill>
              <a:latin typeface="ＭＳ Ｐゴシック"/>
              <a:ea typeface="ＭＳ Ｐゴシック"/>
            </a:rPr>
            <a:t>女子個人</a:t>
          </a:r>
          <a:endParaRPr lang="ja-JP" altLang="en-US"/>
        </a:p>
      </xdr:txBody>
    </xdr:sp>
    <xdr:clientData/>
  </xdr:twoCellAnchor>
</xdr:wsDr>
</file>

<file path=xl/tables/table1.xml><?xml version="1.0" encoding="utf-8"?>
<table xmlns="http://schemas.openxmlformats.org/spreadsheetml/2006/main" id="4" name="リスト1" displayName="リスト1" ref="H3:H7" totalsRowShown="0" headerRowDxfId="18" dataDxfId="17">
  <tableColumns count="1">
    <tableColumn id="1" name="大会名" dataDxfId="16"/>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M40"/>
  <sheetViews>
    <sheetView workbookViewId="0"/>
  </sheetViews>
  <sheetFormatPr defaultRowHeight="13.5"/>
  <sheetData>
    <row r="1" spans="1:11" ht="24">
      <c r="A1" s="174" t="s">
        <v>307</v>
      </c>
    </row>
    <row r="3" spans="1:11">
      <c r="A3" s="152" t="s">
        <v>303</v>
      </c>
    </row>
    <row r="4" spans="1:11">
      <c r="A4" s="205" t="s">
        <v>257</v>
      </c>
    </row>
    <row r="5" spans="1:11">
      <c r="A5" s="111"/>
      <c r="B5" s="152" t="s">
        <v>304</v>
      </c>
    </row>
    <row r="6" spans="1:11">
      <c r="A6" s="206" t="s">
        <v>1105</v>
      </c>
    </row>
    <row r="7" spans="1:11">
      <c r="A7" s="206" t="s">
        <v>1089</v>
      </c>
    </row>
    <row r="10" spans="1:11">
      <c r="A10" s="319" t="s">
        <v>227</v>
      </c>
      <c r="B10" s="320"/>
      <c r="C10" s="320"/>
      <c r="D10" s="320"/>
      <c r="E10" s="320"/>
      <c r="F10" s="320"/>
      <c r="G10" s="320"/>
      <c r="H10" s="320"/>
      <c r="I10" s="320"/>
      <c r="J10" s="320"/>
      <c r="K10" s="321"/>
    </row>
    <row r="11" spans="1:11">
      <c r="C11" s="47"/>
      <c r="F11" s="48"/>
    </row>
    <row r="13" spans="1:11">
      <c r="A13" s="89" t="s">
        <v>262</v>
      </c>
    </row>
    <row r="14" spans="1:11">
      <c r="A14" s="3" t="s">
        <v>263</v>
      </c>
      <c r="B14" t="s">
        <v>1088</v>
      </c>
    </row>
    <row r="15" spans="1:11">
      <c r="A15" s="3" t="s">
        <v>264</v>
      </c>
      <c r="B15" t="s">
        <v>285</v>
      </c>
      <c r="D15" t="s">
        <v>286</v>
      </c>
    </row>
    <row r="16" spans="1:11">
      <c r="A16" s="3" t="s">
        <v>265</v>
      </c>
      <c r="B16" s="159" t="s">
        <v>281</v>
      </c>
      <c r="C16" s="158" t="s">
        <v>282</v>
      </c>
      <c r="D16" s="158" t="s">
        <v>283</v>
      </c>
      <c r="E16" s="158" t="s">
        <v>284</v>
      </c>
      <c r="F16" s="341" t="s">
        <v>306</v>
      </c>
      <c r="G16" s="342"/>
    </row>
    <row r="17" spans="1:7">
      <c r="A17" s="3" t="s">
        <v>266</v>
      </c>
      <c r="B17" s="160"/>
      <c r="C17" s="157" t="s">
        <v>287</v>
      </c>
      <c r="D17" s="157" t="s">
        <v>283</v>
      </c>
      <c r="E17" s="157" t="s">
        <v>284</v>
      </c>
      <c r="F17" s="343"/>
      <c r="G17" s="344"/>
    </row>
    <row r="18" spans="1:7">
      <c r="A18" s="3" t="s">
        <v>267</v>
      </c>
      <c r="B18" s="160"/>
      <c r="C18" s="158" t="s">
        <v>282</v>
      </c>
      <c r="D18" s="158" t="s">
        <v>288</v>
      </c>
      <c r="E18" s="158" t="s">
        <v>301</v>
      </c>
      <c r="F18" s="343"/>
      <c r="G18" s="344"/>
    </row>
    <row r="19" spans="1:7">
      <c r="A19" s="3" t="s">
        <v>268</v>
      </c>
      <c r="B19" s="161"/>
      <c r="C19" s="175" t="s">
        <v>287</v>
      </c>
      <c r="D19" s="175" t="s">
        <v>288</v>
      </c>
      <c r="E19" s="175" t="s">
        <v>301</v>
      </c>
      <c r="F19" s="343"/>
      <c r="G19" s="344"/>
    </row>
    <row r="20" spans="1:7">
      <c r="A20" s="3" t="s">
        <v>269</v>
      </c>
      <c r="B20" s="162" t="s">
        <v>289</v>
      </c>
      <c r="C20" s="158" t="s">
        <v>282</v>
      </c>
      <c r="D20" s="172" t="s">
        <v>305</v>
      </c>
      <c r="E20" s="172" t="s">
        <v>301</v>
      </c>
      <c r="F20" s="343"/>
      <c r="G20" s="344"/>
    </row>
    <row r="21" spans="1:7">
      <c r="A21" s="3" t="s">
        <v>270</v>
      </c>
      <c r="B21" s="133"/>
      <c r="C21" s="175" t="s">
        <v>287</v>
      </c>
      <c r="D21" s="175" t="s">
        <v>305</v>
      </c>
      <c r="E21" s="175" t="s">
        <v>301</v>
      </c>
      <c r="F21" s="343"/>
      <c r="G21" s="344"/>
    </row>
    <row r="22" spans="1:7">
      <c r="A22" s="3" t="s">
        <v>271</v>
      </c>
      <c r="B22" s="177" t="s">
        <v>290</v>
      </c>
      <c r="C22" s="158" t="s">
        <v>282</v>
      </c>
      <c r="D22" s="158"/>
      <c r="E22" s="158" t="s">
        <v>284</v>
      </c>
      <c r="F22" s="343"/>
      <c r="G22" s="344"/>
    </row>
    <row r="23" spans="1:7" ht="14.25" thickBot="1">
      <c r="A23" s="3" t="s">
        <v>272</v>
      </c>
      <c r="B23" s="178"/>
      <c r="C23" s="176" t="s">
        <v>287</v>
      </c>
      <c r="D23" s="176"/>
      <c r="E23" s="176" t="s">
        <v>284</v>
      </c>
      <c r="F23" s="345"/>
      <c r="G23" s="346"/>
    </row>
    <row r="24" spans="1:7">
      <c r="A24" s="3" t="s">
        <v>273</v>
      </c>
      <c r="B24" s="163" t="s">
        <v>291</v>
      </c>
      <c r="C24" s="164"/>
      <c r="D24" s="164"/>
      <c r="E24" s="164"/>
      <c r="F24" s="164" t="s">
        <v>292</v>
      </c>
      <c r="G24" s="165" t="s">
        <v>282</v>
      </c>
    </row>
    <row r="25" spans="1:7" ht="14.25" thickBot="1">
      <c r="A25" s="3" t="s">
        <v>274</v>
      </c>
      <c r="B25" s="166"/>
      <c r="C25" s="167" t="s">
        <v>294</v>
      </c>
      <c r="D25" s="167"/>
      <c r="E25" s="167"/>
      <c r="F25" s="167"/>
      <c r="G25" s="168" t="s">
        <v>287</v>
      </c>
    </row>
    <row r="26" spans="1:7">
      <c r="A26" s="3" t="s">
        <v>275</v>
      </c>
      <c r="B26" s="163" t="s">
        <v>291</v>
      </c>
      <c r="C26" s="164"/>
      <c r="D26" s="164"/>
      <c r="E26" s="164"/>
      <c r="F26" s="164" t="s">
        <v>293</v>
      </c>
      <c r="G26" s="165" t="s">
        <v>282</v>
      </c>
    </row>
    <row r="27" spans="1:7" ht="14.25" thickBot="1">
      <c r="A27" s="3" t="s">
        <v>276</v>
      </c>
      <c r="B27" s="166"/>
      <c r="C27" s="167" t="s">
        <v>294</v>
      </c>
      <c r="D27" s="167"/>
      <c r="E27" s="167"/>
      <c r="F27" s="167"/>
      <c r="G27" s="168" t="s">
        <v>287</v>
      </c>
    </row>
    <row r="28" spans="1:7">
      <c r="A28" s="3" t="s">
        <v>277</v>
      </c>
      <c r="B28" s="163" t="s">
        <v>291</v>
      </c>
      <c r="C28" s="164"/>
      <c r="D28" s="164"/>
      <c r="E28" s="164"/>
      <c r="F28" s="164" t="s">
        <v>295</v>
      </c>
      <c r="G28" s="165" t="s">
        <v>282</v>
      </c>
    </row>
    <row r="29" spans="1:7" ht="14.25" thickBot="1">
      <c r="A29" s="3" t="s">
        <v>278</v>
      </c>
      <c r="B29" s="166"/>
      <c r="C29" s="167" t="s">
        <v>294</v>
      </c>
      <c r="D29" s="167"/>
      <c r="E29" s="167"/>
      <c r="F29" s="167"/>
      <c r="G29" s="168" t="s">
        <v>287</v>
      </c>
    </row>
    <row r="30" spans="1:7">
      <c r="A30" s="3" t="s">
        <v>279</v>
      </c>
      <c r="B30" s="163" t="s">
        <v>291</v>
      </c>
      <c r="C30" s="164"/>
      <c r="D30" s="164"/>
      <c r="E30" s="164"/>
      <c r="F30" s="164" t="s">
        <v>296</v>
      </c>
      <c r="G30" s="165" t="s">
        <v>282</v>
      </c>
    </row>
    <row r="31" spans="1:7" ht="14.25" thickBot="1">
      <c r="A31" s="3" t="s">
        <v>280</v>
      </c>
      <c r="B31" s="166"/>
      <c r="C31" s="167" t="s">
        <v>294</v>
      </c>
      <c r="D31" s="167"/>
      <c r="E31" s="167"/>
      <c r="F31" s="167"/>
      <c r="G31" s="168" t="s">
        <v>287</v>
      </c>
    </row>
    <row r="33" spans="1:13" ht="14.25" thickBot="1"/>
    <row r="34" spans="1:13" ht="39.75" customHeight="1">
      <c r="A34" s="322" t="s">
        <v>297</v>
      </c>
      <c r="B34" s="323"/>
      <c r="C34" s="335" t="s">
        <v>300</v>
      </c>
      <c r="D34" s="336"/>
      <c r="E34" s="336"/>
      <c r="F34" s="336"/>
      <c r="G34" s="336"/>
      <c r="H34" s="336"/>
      <c r="I34" s="336"/>
      <c r="J34" s="337"/>
      <c r="K34" s="169"/>
    </row>
    <row r="35" spans="1:13" ht="14.25" thickBot="1">
      <c r="A35" s="333" t="s">
        <v>299</v>
      </c>
      <c r="B35" s="334"/>
      <c r="C35" s="338"/>
      <c r="D35" s="339"/>
      <c r="E35" s="339"/>
      <c r="F35" s="339"/>
      <c r="G35" s="339"/>
      <c r="H35" s="339"/>
      <c r="I35" s="339"/>
      <c r="J35" s="340"/>
    </row>
    <row r="36" spans="1:13" ht="14.25" thickBot="1"/>
    <row r="37" spans="1:13" ht="13.5" customHeight="1">
      <c r="A37" s="322" t="s">
        <v>298</v>
      </c>
      <c r="B37" s="330"/>
      <c r="C37" s="324" t="s">
        <v>1163</v>
      </c>
      <c r="D37" s="324"/>
      <c r="E37" s="324"/>
      <c r="F37" s="324"/>
      <c r="G37" s="324"/>
      <c r="H37" s="324"/>
      <c r="I37" s="324"/>
      <c r="J37" s="325"/>
      <c r="K37" s="170"/>
      <c r="L37" s="170"/>
      <c r="M37" s="170"/>
    </row>
    <row r="38" spans="1:13" ht="13.5" customHeight="1">
      <c r="A38" s="331"/>
      <c r="B38" s="332"/>
      <c r="C38" s="326"/>
      <c r="D38" s="326"/>
      <c r="E38" s="326"/>
      <c r="F38" s="326"/>
      <c r="G38" s="326"/>
      <c r="H38" s="326"/>
      <c r="I38" s="326"/>
      <c r="J38" s="327"/>
      <c r="K38" s="170"/>
      <c r="L38" s="170"/>
      <c r="M38" s="170"/>
    </row>
    <row r="39" spans="1:13" ht="13.5" customHeight="1">
      <c r="A39" s="179"/>
      <c r="B39" s="171"/>
      <c r="C39" s="326"/>
      <c r="D39" s="326"/>
      <c r="E39" s="326"/>
      <c r="F39" s="326"/>
      <c r="G39" s="326"/>
      <c r="H39" s="326"/>
      <c r="I39" s="326"/>
      <c r="J39" s="327"/>
      <c r="K39" s="170"/>
      <c r="L39" s="170"/>
      <c r="M39" s="170"/>
    </row>
    <row r="40" spans="1:13" ht="14.25" thickBot="1">
      <c r="A40" s="333" t="s">
        <v>299</v>
      </c>
      <c r="B40" s="334"/>
      <c r="C40" s="328"/>
      <c r="D40" s="328"/>
      <c r="E40" s="328"/>
      <c r="F40" s="328"/>
      <c r="G40" s="328"/>
      <c r="H40" s="328"/>
      <c r="I40" s="328"/>
      <c r="J40" s="329"/>
    </row>
  </sheetData>
  <mergeCells count="8">
    <mergeCell ref="A10:K10"/>
    <mergeCell ref="A34:B34"/>
    <mergeCell ref="C37:J40"/>
    <mergeCell ref="A37:B38"/>
    <mergeCell ref="A40:B40"/>
    <mergeCell ref="A35:B35"/>
    <mergeCell ref="C34:J35"/>
    <mergeCell ref="F16:G23"/>
  </mergeCells>
  <phoneticPr fontId="3"/>
  <pageMargins left="0.75" right="0.75" top="1" bottom="1" header="0.51200000000000001" footer="0.51200000000000001"/>
  <pageSetup paperSize="9" scale="84" orientation="landscape" horizontalDpi="4294967294" verticalDpi="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R26"/>
  <sheetViews>
    <sheetView view="pageBreakPreview" zoomScaleNormal="100" workbookViewId="0">
      <selection activeCell="H2" sqref="H2"/>
    </sheetView>
  </sheetViews>
  <sheetFormatPr defaultColWidth="4.875" defaultRowHeight="24" customHeight="1"/>
  <cols>
    <col min="1" max="1" width="6.375" style="1" customWidth="1"/>
    <col min="2" max="7" width="6.625" style="1" customWidth="1"/>
    <col min="8" max="11" width="3.625" style="1" customWidth="1"/>
    <col min="12" max="16" width="2.625" style="1" customWidth="1"/>
    <col min="17" max="18" width="6.625" style="1" customWidth="1"/>
    <col min="19" max="16384" width="4.875" style="1"/>
  </cols>
  <sheetData>
    <row r="1" spans="1:18" ht="50.1" customHeight="1">
      <c r="A1" s="369" t="s">
        <v>209</v>
      </c>
      <c r="B1" s="369"/>
      <c r="C1" s="369"/>
      <c r="D1" s="369"/>
      <c r="E1" s="369"/>
      <c r="F1" s="421" t="s">
        <v>215</v>
      </c>
      <c r="G1" s="421"/>
      <c r="H1" s="370" t="str">
        <f>+②各校入力用ｼｰﾄ!$A$104</f>
        <v>県民大会</v>
      </c>
      <c r="I1" s="370"/>
      <c r="J1" s="370"/>
      <c r="K1" s="100" t="s">
        <v>216</v>
      </c>
      <c r="L1" s="100"/>
      <c r="M1" s="100"/>
      <c r="N1" s="100"/>
      <c r="O1" s="100"/>
      <c r="P1" s="100"/>
      <c r="Q1" s="100"/>
      <c r="R1" s="100"/>
    </row>
    <row r="2" spans="1:18" ht="23.25" customHeight="1">
      <c r="A2" s="354" t="s">
        <v>16</v>
      </c>
      <c r="B2" s="354"/>
      <c r="C2" s="354">
        <f>+②各校入力用ｼｰﾄ!C2</f>
        <v>0</v>
      </c>
      <c r="D2" s="354"/>
      <c r="E2" s="63"/>
      <c r="F2" s="63"/>
      <c r="G2" s="63"/>
      <c r="H2" s="63"/>
      <c r="I2" s="63"/>
      <c r="J2" s="63"/>
      <c r="K2" s="63"/>
      <c r="L2" s="63"/>
      <c r="M2" s="63"/>
      <c r="N2" s="63"/>
      <c r="O2" s="63"/>
      <c r="P2" s="63"/>
      <c r="Q2" s="63"/>
      <c r="R2" s="63"/>
    </row>
    <row r="3" spans="1:18" ht="17.25" customHeight="1">
      <c r="A3" s="63"/>
      <c r="B3" s="63"/>
      <c r="C3" s="63"/>
      <c r="D3" s="63"/>
      <c r="E3" s="63"/>
      <c r="F3" s="63"/>
      <c r="G3" s="63"/>
      <c r="H3" s="63"/>
      <c r="I3" s="63"/>
      <c r="J3" s="63"/>
      <c r="K3" s="63"/>
      <c r="L3" s="63"/>
      <c r="M3" s="63"/>
      <c r="N3" s="63"/>
      <c r="O3" s="63"/>
      <c r="P3" s="63"/>
      <c r="Q3" s="63"/>
      <c r="R3" s="63"/>
    </row>
    <row r="4" spans="1:18" ht="30" customHeight="1">
      <c r="A4" s="354" t="s">
        <v>0</v>
      </c>
      <c r="B4" s="354"/>
      <c r="C4" s="354"/>
      <c r="D4" s="368" t="str">
        <f>IF(②各校入力用ｼｰﾄ!C2="","",+②各校入力用ｼｰﾄ!E2)</f>
        <v/>
      </c>
      <c r="E4" s="358"/>
      <c r="F4" s="358"/>
      <c r="G4" s="358"/>
      <c r="H4" s="358"/>
      <c r="I4" s="358"/>
      <c r="J4" s="64"/>
      <c r="K4" s="64"/>
      <c r="L4" s="366" t="s">
        <v>207</v>
      </c>
      <c r="M4" s="366"/>
      <c r="N4" s="366"/>
      <c r="O4" s="366"/>
      <c r="P4" s="366"/>
      <c r="Q4" s="366"/>
      <c r="R4" s="367"/>
    </row>
    <row r="5" spans="1:18" ht="30" customHeight="1">
      <c r="A5" s="415" t="s">
        <v>1</v>
      </c>
      <c r="B5" s="416"/>
      <c r="C5" s="417"/>
      <c r="D5" s="418">
        <f>+②各校入力用ｼｰﾄ!C107</f>
        <v>0</v>
      </c>
      <c r="E5" s="419"/>
      <c r="F5" s="419"/>
      <c r="G5" s="419"/>
      <c r="H5" s="419"/>
      <c r="I5" s="420"/>
      <c r="J5" s="422" t="s">
        <v>2</v>
      </c>
      <c r="K5" s="423"/>
      <c r="L5" s="423"/>
      <c r="M5" s="423"/>
      <c r="N5" s="424"/>
      <c r="O5" s="431">
        <f>+②各校入力用ｼｰﾄ!C108</f>
        <v>0</v>
      </c>
      <c r="P5" s="432"/>
      <c r="Q5" s="432"/>
      <c r="R5" s="433"/>
    </row>
    <row r="6" spans="1:18" ht="30" customHeight="1">
      <c r="A6" s="354" t="s">
        <v>245</v>
      </c>
      <c r="B6" s="354"/>
      <c r="C6" s="354"/>
      <c r="D6" s="388">
        <f>+②各校入力用ｼｰﾄ!C110</f>
        <v>0</v>
      </c>
      <c r="E6" s="389"/>
      <c r="F6" s="389"/>
      <c r="G6" s="389"/>
      <c r="H6" s="389"/>
      <c r="I6" s="389"/>
      <c r="J6" s="425" t="s">
        <v>228</v>
      </c>
      <c r="K6" s="426"/>
      <c r="L6" s="426"/>
      <c r="M6" s="426"/>
      <c r="N6" s="427"/>
      <c r="O6" s="379">
        <f>+②各校入力用ｼｰﾄ!C109</f>
        <v>0</v>
      </c>
      <c r="P6" s="380"/>
      <c r="Q6" s="380"/>
      <c r="R6" s="381"/>
    </row>
    <row r="7" spans="1:18" ht="30" customHeight="1">
      <c r="A7" s="62"/>
      <c r="B7" s="428" t="s">
        <v>203</v>
      </c>
      <c r="C7" s="429"/>
      <c r="D7" s="430"/>
      <c r="E7" s="404" t="s">
        <v>204</v>
      </c>
      <c r="F7" s="404"/>
      <c r="G7" s="405"/>
      <c r="H7" s="354" t="s">
        <v>18</v>
      </c>
      <c r="I7" s="354"/>
      <c r="J7" s="422" t="s">
        <v>161</v>
      </c>
      <c r="K7" s="424"/>
      <c r="L7" s="354" t="s">
        <v>6</v>
      </c>
      <c r="M7" s="354"/>
      <c r="N7" s="354"/>
      <c r="O7" s="354"/>
      <c r="P7" s="354"/>
      <c r="Q7" s="62" t="s">
        <v>162</v>
      </c>
      <c r="R7" s="62" t="s">
        <v>163</v>
      </c>
    </row>
    <row r="8" spans="1:18" ht="35.1" customHeight="1">
      <c r="A8" s="403">
        <v>1</v>
      </c>
      <c r="B8" s="406" t="str">
        <f>②各校入力用ｼｰﾄ!E111&amp;"　"&amp;②各校入力用ｼｰﾄ!F111</f>
        <v>　</v>
      </c>
      <c r="C8" s="407"/>
      <c r="D8" s="408"/>
      <c r="E8" s="404" t="str">
        <f>②各校入力用ｼｰﾄ!G111&amp;"　"&amp;②各校入力用ｼｰﾄ!H111</f>
        <v>　</v>
      </c>
      <c r="F8" s="404"/>
      <c r="G8" s="405"/>
      <c r="H8" s="397" t="str">
        <f>+②各校入力用ｼｰﾄ!I111</f>
        <v/>
      </c>
      <c r="I8" s="397"/>
      <c r="J8" s="398" t="str">
        <f ca="1">+②各校入力用ｼｰﾄ!J111</f>
        <v/>
      </c>
      <c r="K8" s="399"/>
      <c r="L8" s="396" t="str">
        <f>+②各校入力用ｼｰﾄ!K111</f>
        <v/>
      </c>
      <c r="M8" s="396"/>
      <c r="N8" s="396"/>
      <c r="O8" s="396"/>
      <c r="P8" s="396"/>
      <c r="Q8" s="392"/>
      <c r="R8" s="392"/>
    </row>
    <row r="9" spans="1:18" ht="35.1" customHeight="1">
      <c r="A9" s="395"/>
      <c r="B9" s="400" t="str">
        <f>②各校入力用ｼｰﾄ!E112&amp;"　"&amp;②各校入力用ｼｰﾄ!F112</f>
        <v>　</v>
      </c>
      <c r="C9" s="401"/>
      <c r="D9" s="402"/>
      <c r="E9" s="412" t="str">
        <f>②各校入力用ｼｰﾄ!G112&amp;"　"&amp;②各校入力用ｼｰﾄ!H112</f>
        <v>　</v>
      </c>
      <c r="F9" s="412"/>
      <c r="G9" s="413"/>
      <c r="H9" s="397" t="str">
        <f>+②各校入力用ｼｰﾄ!I112</f>
        <v/>
      </c>
      <c r="I9" s="397"/>
      <c r="J9" s="398" t="str">
        <f ca="1">+②各校入力用ｼｰﾄ!J112</f>
        <v/>
      </c>
      <c r="K9" s="399"/>
      <c r="L9" s="396" t="str">
        <f>+②各校入力用ｼｰﾄ!K112</f>
        <v/>
      </c>
      <c r="M9" s="396"/>
      <c r="N9" s="396"/>
      <c r="O9" s="396"/>
      <c r="P9" s="396"/>
      <c r="Q9" s="393"/>
      <c r="R9" s="393"/>
    </row>
    <row r="10" spans="1:18" ht="35.1" customHeight="1">
      <c r="A10" s="403">
        <v>2</v>
      </c>
      <c r="B10" s="400" t="str">
        <f>②各校入力用ｼｰﾄ!E113&amp;"　"&amp;②各校入力用ｼｰﾄ!F113</f>
        <v>　</v>
      </c>
      <c r="C10" s="401"/>
      <c r="D10" s="402"/>
      <c r="E10" s="412" t="str">
        <f>②各校入力用ｼｰﾄ!G113&amp;"　"&amp;②各校入力用ｼｰﾄ!H113</f>
        <v>　</v>
      </c>
      <c r="F10" s="412"/>
      <c r="G10" s="413"/>
      <c r="H10" s="397" t="str">
        <f>+②各校入力用ｼｰﾄ!I113</f>
        <v/>
      </c>
      <c r="I10" s="397"/>
      <c r="J10" s="398" t="str">
        <f ca="1">+②各校入力用ｼｰﾄ!J113</f>
        <v/>
      </c>
      <c r="K10" s="399"/>
      <c r="L10" s="396" t="str">
        <f>+②各校入力用ｼｰﾄ!K113</f>
        <v/>
      </c>
      <c r="M10" s="396"/>
      <c r="N10" s="396"/>
      <c r="O10" s="396"/>
      <c r="P10" s="396"/>
      <c r="Q10" s="392"/>
      <c r="R10" s="392"/>
    </row>
    <row r="11" spans="1:18" ht="35.1" customHeight="1">
      <c r="A11" s="395"/>
      <c r="B11" s="400" t="str">
        <f>②各校入力用ｼｰﾄ!E114&amp;"　"&amp;②各校入力用ｼｰﾄ!F114</f>
        <v>　</v>
      </c>
      <c r="C11" s="401"/>
      <c r="D11" s="402"/>
      <c r="E11" s="412" t="str">
        <f>②各校入力用ｼｰﾄ!G114&amp;"　"&amp;②各校入力用ｼｰﾄ!H114</f>
        <v>　</v>
      </c>
      <c r="F11" s="412"/>
      <c r="G11" s="413"/>
      <c r="H11" s="397" t="str">
        <f>+②各校入力用ｼｰﾄ!I114</f>
        <v/>
      </c>
      <c r="I11" s="397"/>
      <c r="J11" s="398" t="str">
        <f ca="1">+②各校入力用ｼｰﾄ!J114</f>
        <v/>
      </c>
      <c r="K11" s="399"/>
      <c r="L11" s="396" t="str">
        <f>+②各校入力用ｼｰﾄ!K114</f>
        <v/>
      </c>
      <c r="M11" s="396"/>
      <c r="N11" s="396"/>
      <c r="O11" s="396"/>
      <c r="P11" s="396"/>
      <c r="Q11" s="393"/>
      <c r="R11" s="393"/>
    </row>
    <row r="12" spans="1:18" ht="35.1" customHeight="1">
      <c r="A12" s="403">
        <v>3</v>
      </c>
      <c r="B12" s="400" t="str">
        <f>②各校入力用ｼｰﾄ!E115&amp;"　"&amp;②各校入力用ｼｰﾄ!F115</f>
        <v>　</v>
      </c>
      <c r="C12" s="401"/>
      <c r="D12" s="402"/>
      <c r="E12" s="412" t="str">
        <f>②各校入力用ｼｰﾄ!G115&amp;"　"&amp;②各校入力用ｼｰﾄ!H115</f>
        <v>　</v>
      </c>
      <c r="F12" s="412"/>
      <c r="G12" s="413"/>
      <c r="H12" s="397" t="str">
        <f>+②各校入力用ｼｰﾄ!I115</f>
        <v/>
      </c>
      <c r="I12" s="397"/>
      <c r="J12" s="398" t="str">
        <f ca="1">+②各校入力用ｼｰﾄ!J115</f>
        <v/>
      </c>
      <c r="K12" s="399"/>
      <c r="L12" s="396" t="str">
        <f>+②各校入力用ｼｰﾄ!K115</f>
        <v/>
      </c>
      <c r="M12" s="396"/>
      <c r="N12" s="396"/>
      <c r="O12" s="396"/>
      <c r="P12" s="396"/>
      <c r="Q12" s="392"/>
      <c r="R12" s="392"/>
    </row>
    <row r="13" spans="1:18" ht="35.1" customHeight="1">
      <c r="A13" s="395"/>
      <c r="B13" s="400" t="str">
        <f>②各校入力用ｼｰﾄ!E116&amp;"　"&amp;②各校入力用ｼｰﾄ!F116</f>
        <v>　</v>
      </c>
      <c r="C13" s="401"/>
      <c r="D13" s="402"/>
      <c r="E13" s="412" t="str">
        <f>②各校入力用ｼｰﾄ!G116&amp;"　"&amp;②各校入力用ｼｰﾄ!H116</f>
        <v>　</v>
      </c>
      <c r="F13" s="412"/>
      <c r="G13" s="413"/>
      <c r="H13" s="397" t="str">
        <f>+②各校入力用ｼｰﾄ!I116</f>
        <v/>
      </c>
      <c r="I13" s="397"/>
      <c r="J13" s="398" t="str">
        <f ca="1">+②各校入力用ｼｰﾄ!J116</f>
        <v/>
      </c>
      <c r="K13" s="399"/>
      <c r="L13" s="396" t="str">
        <f>+②各校入力用ｼｰﾄ!K116</f>
        <v/>
      </c>
      <c r="M13" s="396"/>
      <c r="N13" s="396"/>
      <c r="O13" s="396"/>
      <c r="P13" s="396"/>
      <c r="Q13" s="393"/>
      <c r="R13" s="393"/>
    </row>
    <row r="14" spans="1:18" ht="35.1" customHeight="1">
      <c r="A14" s="394" t="s">
        <v>164</v>
      </c>
      <c r="B14" s="400" t="str">
        <f>②各校入力用ｼｰﾄ!E117&amp;"　"&amp;②各校入力用ｼｰﾄ!F117</f>
        <v>　</v>
      </c>
      <c r="C14" s="401"/>
      <c r="D14" s="402"/>
      <c r="E14" s="412" t="str">
        <f>②各校入力用ｼｰﾄ!G117&amp;"　"&amp;②各校入力用ｼｰﾄ!H117</f>
        <v>　</v>
      </c>
      <c r="F14" s="412"/>
      <c r="G14" s="413"/>
      <c r="H14" s="397" t="str">
        <f>+②各校入力用ｼｰﾄ!I117</f>
        <v/>
      </c>
      <c r="I14" s="397"/>
      <c r="J14" s="398" t="str">
        <f ca="1">+②各校入力用ｼｰﾄ!J117</f>
        <v/>
      </c>
      <c r="K14" s="399"/>
      <c r="L14" s="396" t="str">
        <f>+②各校入力用ｼｰﾄ!K117</f>
        <v/>
      </c>
      <c r="M14" s="396"/>
      <c r="N14" s="396"/>
      <c r="O14" s="396"/>
      <c r="P14" s="396"/>
      <c r="Q14" s="392"/>
      <c r="R14" s="392"/>
    </row>
    <row r="15" spans="1:18" ht="35.1" customHeight="1">
      <c r="A15" s="395"/>
      <c r="B15" s="400" t="str">
        <f>②各校入力用ｼｰﾄ!E118&amp;"　"&amp;②各校入力用ｼｰﾄ!F118</f>
        <v>　</v>
      </c>
      <c r="C15" s="401"/>
      <c r="D15" s="402"/>
      <c r="E15" s="412" t="str">
        <f>②各校入力用ｼｰﾄ!G118&amp;"　"&amp;②各校入力用ｼｰﾄ!H118</f>
        <v>　</v>
      </c>
      <c r="F15" s="412"/>
      <c r="G15" s="413"/>
      <c r="H15" s="397" t="str">
        <f>+②各校入力用ｼｰﾄ!I118</f>
        <v/>
      </c>
      <c r="I15" s="397"/>
      <c r="J15" s="398" t="str">
        <f ca="1">+②各校入力用ｼｰﾄ!J118</f>
        <v/>
      </c>
      <c r="K15" s="399"/>
      <c r="L15" s="396" t="str">
        <f>+②各校入力用ｼｰﾄ!K118</f>
        <v/>
      </c>
      <c r="M15" s="396"/>
      <c r="N15" s="396"/>
      <c r="O15" s="396"/>
      <c r="P15" s="396"/>
      <c r="Q15" s="393"/>
      <c r="R15" s="393"/>
    </row>
    <row r="16" spans="1:18" ht="35.1" customHeight="1">
      <c r="A16" s="394" t="s">
        <v>165</v>
      </c>
      <c r="B16" s="400" t="str">
        <f>②各校入力用ｼｰﾄ!E119&amp;"　"&amp;②各校入力用ｼｰﾄ!F119</f>
        <v>　</v>
      </c>
      <c r="C16" s="401"/>
      <c r="D16" s="402"/>
      <c r="E16" s="412" t="str">
        <f>②各校入力用ｼｰﾄ!G119&amp;"　"&amp;②各校入力用ｼｰﾄ!H119</f>
        <v>　</v>
      </c>
      <c r="F16" s="412"/>
      <c r="G16" s="413"/>
      <c r="H16" s="397" t="str">
        <f>+②各校入力用ｼｰﾄ!I119</f>
        <v/>
      </c>
      <c r="I16" s="397"/>
      <c r="J16" s="398" t="str">
        <f ca="1">+②各校入力用ｼｰﾄ!J119</f>
        <v/>
      </c>
      <c r="K16" s="399"/>
      <c r="L16" s="396" t="str">
        <f>+②各校入力用ｼｰﾄ!K119</f>
        <v/>
      </c>
      <c r="M16" s="396"/>
      <c r="N16" s="396"/>
      <c r="O16" s="396"/>
      <c r="P16" s="396"/>
      <c r="Q16" s="392"/>
      <c r="R16" s="392"/>
    </row>
    <row r="17" spans="1:18" ht="35.1" customHeight="1">
      <c r="A17" s="395"/>
      <c r="B17" s="400" t="str">
        <f>②各校入力用ｼｰﾄ!E120&amp;"　"&amp;②各校入力用ｼｰﾄ!F120</f>
        <v>　</v>
      </c>
      <c r="C17" s="401"/>
      <c r="D17" s="402"/>
      <c r="E17" s="412" t="str">
        <f>②各校入力用ｼｰﾄ!G120&amp;"　"&amp;②各校入力用ｼｰﾄ!H120</f>
        <v>　</v>
      </c>
      <c r="F17" s="412"/>
      <c r="G17" s="413"/>
      <c r="H17" s="397" t="str">
        <f>+②各校入力用ｼｰﾄ!I120</f>
        <v/>
      </c>
      <c r="I17" s="397"/>
      <c r="J17" s="398" t="str">
        <f ca="1">+②各校入力用ｼｰﾄ!J120</f>
        <v/>
      </c>
      <c r="K17" s="399"/>
      <c r="L17" s="396" t="str">
        <f>+②各校入力用ｼｰﾄ!K120</f>
        <v/>
      </c>
      <c r="M17" s="396"/>
      <c r="N17" s="396"/>
      <c r="O17" s="396"/>
      <c r="P17" s="396"/>
      <c r="Q17" s="393"/>
      <c r="R17" s="393"/>
    </row>
    <row r="18" spans="1:18" ht="35.1" customHeight="1">
      <c r="A18" s="394" t="s">
        <v>166</v>
      </c>
      <c r="B18" s="400" t="str">
        <f>②各校入力用ｼｰﾄ!E121&amp;"　"&amp;②各校入力用ｼｰﾄ!F121</f>
        <v>　</v>
      </c>
      <c r="C18" s="401"/>
      <c r="D18" s="402"/>
      <c r="E18" s="412" t="str">
        <f>②各校入力用ｼｰﾄ!G121&amp;"　"&amp;②各校入力用ｼｰﾄ!H121</f>
        <v>　</v>
      </c>
      <c r="F18" s="412"/>
      <c r="G18" s="413"/>
      <c r="H18" s="397" t="str">
        <f>+②各校入力用ｼｰﾄ!I121</f>
        <v/>
      </c>
      <c r="I18" s="397"/>
      <c r="J18" s="398" t="str">
        <f ca="1">+②各校入力用ｼｰﾄ!J121</f>
        <v/>
      </c>
      <c r="K18" s="399"/>
      <c r="L18" s="396" t="str">
        <f>+②各校入力用ｼｰﾄ!K121</f>
        <v/>
      </c>
      <c r="M18" s="396"/>
      <c r="N18" s="396"/>
      <c r="O18" s="396"/>
      <c r="P18" s="396"/>
      <c r="Q18" s="392"/>
      <c r="R18" s="392"/>
    </row>
    <row r="19" spans="1:18" ht="35.1" customHeight="1">
      <c r="A19" s="395"/>
      <c r="B19" s="400" t="str">
        <f>②各校入力用ｼｰﾄ!E122&amp;"　"&amp;②各校入力用ｼｰﾄ!F122</f>
        <v>　</v>
      </c>
      <c r="C19" s="401"/>
      <c r="D19" s="402"/>
      <c r="E19" s="412" t="str">
        <f>②各校入力用ｼｰﾄ!G122&amp;"　"&amp;②各校入力用ｼｰﾄ!H122</f>
        <v>　</v>
      </c>
      <c r="F19" s="412"/>
      <c r="G19" s="413"/>
      <c r="H19" s="397" t="str">
        <f>+②各校入力用ｼｰﾄ!I122</f>
        <v/>
      </c>
      <c r="I19" s="397"/>
      <c r="J19" s="398" t="str">
        <f ca="1">+②各校入力用ｼｰﾄ!J122</f>
        <v/>
      </c>
      <c r="K19" s="399"/>
      <c r="L19" s="396" t="str">
        <f>+②各校入力用ｼｰﾄ!K122</f>
        <v/>
      </c>
      <c r="M19" s="396"/>
      <c r="N19" s="396"/>
      <c r="O19" s="396"/>
      <c r="P19" s="396"/>
      <c r="Q19" s="393"/>
      <c r="R19" s="393"/>
    </row>
    <row r="20" spans="1:18" ht="35.1" customHeight="1">
      <c r="A20" s="394" t="s">
        <v>167</v>
      </c>
      <c r="B20" s="400" t="str">
        <f>②各校入力用ｼｰﾄ!E123&amp;"　"&amp;②各校入力用ｼｰﾄ!F123</f>
        <v>　</v>
      </c>
      <c r="C20" s="401"/>
      <c r="D20" s="402"/>
      <c r="E20" s="412" t="str">
        <f>②各校入力用ｼｰﾄ!G123&amp;"　"&amp;②各校入力用ｼｰﾄ!H123</f>
        <v>　</v>
      </c>
      <c r="F20" s="412"/>
      <c r="G20" s="413"/>
      <c r="H20" s="397" t="str">
        <f>+②各校入力用ｼｰﾄ!I123</f>
        <v/>
      </c>
      <c r="I20" s="397"/>
      <c r="J20" s="398" t="str">
        <f ca="1">+②各校入力用ｼｰﾄ!J123</f>
        <v/>
      </c>
      <c r="K20" s="399"/>
      <c r="L20" s="396" t="str">
        <f>+②各校入力用ｼｰﾄ!K123</f>
        <v/>
      </c>
      <c r="M20" s="396"/>
      <c r="N20" s="396"/>
      <c r="O20" s="396"/>
      <c r="P20" s="396"/>
      <c r="Q20" s="392"/>
      <c r="R20" s="392"/>
    </row>
    <row r="21" spans="1:18" ht="35.1" customHeight="1">
      <c r="A21" s="395"/>
      <c r="B21" s="400" t="str">
        <f>②各校入力用ｼｰﾄ!E124&amp;"　"&amp;②各校入力用ｼｰﾄ!F124</f>
        <v>　</v>
      </c>
      <c r="C21" s="401"/>
      <c r="D21" s="402"/>
      <c r="E21" s="412" t="str">
        <f>②各校入力用ｼｰﾄ!G124&amp;"　"&amp;②各校入力用ｼｰﾄ!H124</f>
        <v>　</v>
      </c>
      <c r="F21" s="412"/>
      <c r="G21" s="413"/>
      <c r="H21" s="397" t="str">
        <f>+②各校入力用ｼｰﾄ!I124</f>
        <v/>
      </c>
      <c r="I21" s="397"/>
      <c r="J21" s="398" t="str">
        <f ca="1">+②各校入力用ｼｰﾄ!J124</f>
        <v/>
      </c>
      <c r="K21" s="399"/>
      <c r="L21" s="396" t="str">
        <f>+②各校入力用ｼｰﾄ!K124</f>
        <v/>
      </c>
      <c r="M21" s="396"/>
      <c r="N21" s="396"/>
      <c r="O21" s="396"/>
      <c r="P21" s="396"/>
      <c r="Q21" s="393"/>
      <c r="R21" s="393"/>
    </row>
    <row r="22" spans="1:18" ht="15" customHeight="1">
      <c r="A22" s="70"/>
      <c r="B22" s="71"/>
      <c r="C22" s="71"/>
      <c r="D22" s="71"/>
      <c r="E22" s="71"/>
      <c r="F22" s="71"/>
      <c r="G22" s="71"/>
      <c r="H22" s="72"/>
      <c r="I22" s="72"/>
      <c r="J22" s="73"/>
      <c r="K22" s="73"/>
      <c r="L22" s="71"/>
      <c r="M22" s="71"/>
      <c r="N22" s="71"/>
      <c r="O22" s="71"/>
      <c r="P22" s="71"/>
      <c r="Q22" s="74" t="s">
        <v>205</v>
      </c>
      <c r="R22" s="74" t="s">
        <v>205</v>
      </c>
    </row>
    <row r="23" spans="1:18" ht="20.100000000000001" customHeight="1">
      <c r="A23" s="63"/>
      <c r="B23" s="63"/>
      <c r="C23" s="63"/>
      <c r="D23" s="63"/>
      <c r="E23" s="63"/>
      <c r="F23" s="63"/>
      <c r="G23" s="63"/>
      <c r="H23" s="63"/>
      <c r="I23" s="63"/>
      <c r="J23" s="63"/>
      <c r="K23" s="63"/>
      <c r="L23" s="63"/>
      <c r="M23" s="63"/>
      <c r="N23" s="63"/>
      <c r="O23" s="411" t="s">
        <v>168</v>
      </c>
      <c r="P23" s="411"/>
      <c r="Q23" s="411"/>
      <c r="R23" s="411"/>
    </row>
    <row r="24" spans="1:18" ht="24" customHeight="1">
      <c r="A24" s="410" t="s">
        <v>206</v>
      </c>
      <c r="B24" s="410"/>
      <c r="C24" s="410"/>
      <c r="D24" s="410"/>
      <c r="E24" s="410"/>
      <c r="F24" s="410"/>
      <c r="G24" s="410"/>
      <c r="H24" s="410"/>
      <c r="I24" s="410"/>
      <c r="J24" s="410"/>
      <c r="K24" s="410"/>
      <c r="L24" s="410"/>
      <c r="M24" s="410"/>
      <c r="N24" s="410"/>
      <c r="O24" s="410"/>
      <c r="P24" s="410"/>
      <c r="Q24" s="63"/>
      <c r="R24" s="63"/>
    </row>
    <row r="25" spans="1:18" ht="24" customHeight="1">
      <c r="A25" s="63"/>
      <c r="B25" s="63"/>
      <c r="C25" s="63"/>
      <c r="D25" s="63">
        <f>+②各校入力用ｼｰﾄ!C4</f>
        <v>0</v>
      </c>
      <c r="E25" s="63" t="s">
        <v>11</v>
      </c>
      <c r="F25" s="63">
        <f>+②各校入力用ｼｰﾄ!C5</f>
        <v>0</v>
      </c>
      <c r="G25" s="63" t="s">
        <v>12</v>
      </c>
      <c r="H25" s="63">
        <f>+②各校入力用ｼｰﾄ!C6</f>
        <v>0</v>
      </c>
      <c r="I25" s="63" t="s">
        <v>13</v>
      </c>
      <c r="M25" s="63"/>
      <c r="N25" s="63"/>
      <c r="O25" s="63"/>
      <c r="P25" s="63"/>
    </row>
    <row r="26" spans="1:18" ht="28.5" customHeight="1">
      <c r="A26" s="63"/>
      <c r="B26" s="63"/>
      <c r="C26" s="414" t="str">
        <f>+②各校入力用ｼｰﾄ!E2</f>
        <v/>
      </c>
      <c r="D26" s="414"/>
      <c r="E26" s="414"/>
      <c r="F26" s="414"/>
      <c r="G26" s="409" t="s">
        <v>14</v>
      </c>
      <c r="H26" s="409"/>
      <c r="I26" s="409"/>
      <c r="J26" s="409"/>
      <c r="K26" s="409">
        <f>+②各校入力用ｼｰﾄ!C3</f>
        <v>0</v>
      </c>
      <c r="L26" s="409"/>
      <c r="M26" s="409"/>
      <c r="N26" s="409"/>
      <c r="O26" s="409"/>
      <c r="P26" s="409"/>
      <c r="Q26" s="409"/>
      <c r="R26" s="98" t="s">
        <v>15</v>
      </c>
    </row>
  </sheetData>
  <mergeCells count="117">
    <mergeCell ref="A1:E1"/>
    <mergeCell ref="F1:G1"/>
    <mergeCell ref="H1:J1"/>
    <mergeCell ref="R12:R13"/>
    <mergeCell ref="R8:R9"/>
    <mergeCell ref="Q8:Q9"/>
    <mergeCell ref="Q10:Q11"/>
    <mergeCell ref="R10:R11"/>
    <mergeCell ref="A4:C4"/>
    <mergeCell ref="A2:B2"/>
    <mergeCell ref="C2:D2"/>
    <mergeCell ref="E7:G7"/>
    <mergeCell ref="D4:I4"/>
    <mergeCell ref="B7:D7"/>
    <mergeCell ref="H9:I9"/>
    <mergeCell ref="H7:I7"/>
    <mergeCell ref="H8:I8"/>
    <mergeCell ref="E10:G10"/>
    <mergeCell ref="E8:G8"/>
    <mergeCell ref="H10:I10"/>
    <mergeCell ref="O5:R5"/>
    <mergeCell ref="J6:N6"/>
    <mergeCell ref="O6:R6"/>
    <mergeCell ref="D5:I5"/>
    <mergeCell ref="R18:R19"/>
    <mergeCell ref="L17:P17"/>
    <mergeCell ref="R14:R15"/>
    <mergeCell ref="R16:R17"/>
    <mergeCell ref="Q14:Q15"/>
    <mergeCell ref="Q16:Q17"/>
    <mergeCell ref="L14:P14"/>
    <mergeCell ref="L15:P15"/>
    <mergeCell ref="L18:P18"/>
    <mergeCell ref="L19:P19"/>
    <mergeCell ref="B15:D15"/>
    <mergeCell ref="B14:D14"/>
    <mergeCell ref="A8:A9"/>
    <mergeCell ref="A10:A11"/>
    <mergeCell ref="A12:A13"/>
    <mergeCell ref="B11:D11"/>
    <mergeCell ref="B12:D12"/>
    <mergeCell ref="A14:A15"/>
    <mergeCell ref="B10:D10"/>
    <mergeCell ref="B9:D9"/>
    <mergeCell ref="B8:D8"/>
    <mergeCell ref="L4:R4"/>
    <mergeCell ref="L9:P9"/>
    <mergeCell ref="L10:P10"/>
    <mergeCell ref="L7:P7"/>
    <mergeCell ref="J5:N5"/>
    <mergeCell ref="J9:K9"/>
    <mergeCell ref="J10:K10"/>
    <mergeCell ref="J8:K8"/>
    <mergeCell ref="J7:K7"/>
    <mergeCell ref="L8:P8"/>
    <mergeCell ref="L21:P21"/>
    <mergeCell ref="J19:K19"/>
    <mergeCell ref="J20:K20"/>
    <mergeCell ref="J21:K21"/>
    <mergeCell ref="J18:K18"/>
    <mergeCell ref="J16:K16"/>
    <mergeCell ref="J17:K17"/>
    <mergeCell ref="J15:K15"/>
    <mergeCell ref="H11:I11"/>
    <mergeCell ref="H12:I12"/>
    <mergeCell ref="H13:I13"/>
    <mergeCell ref="L11:P11"/>
    <mergeCell ref="L12:P12"/>
    <mergeCell ref="H15:I15"/>
    <mergeCell ref="A5:C5"/>
    <mergeCell ref="A6:C6"/>
    <mergeCell ref="D6:I6"/>
    <mergeCell ref="E14:G14"/>
    <mergeCell ref="B13:D13"/>
    <mergeCell ref="A24:P24"/>
    <mergeCell ref="A18:A19"/>
    <mergeCell ref="A16:A17"/>
    <mergeCell ref="O23:R23"/>
    <mergeCell ref="B20:D20"/>
    <mergeCell ref="Q20:Q21"/>
    <mergeCell ref="R20:R21"/>
    <mergeCell ref="H20:I20"/>
    <mergeCell ref="E16:G16"/>
    <mergeCell ref="E13:G13"/>
    <mergeCell ref="A20:A21"/>
    <mergeCell ref="B21:D21"/>
    <mergeCell ref="H16:I16"/>
    <mergeCell ref="H17:I17"/>
    <mergeCell ref="H19:I19"/>
    <mergeCell ref="B16:D16"/>
    <mergeCell ref="L20:P20"/>
    <mergeCell ref="H21:I21"/>
    <mergeCell ref="L16:P16"/>
    <mergeCell ref="K26:Q26"/>
    <mergeCell ref="E9:G9"/>
    <mergeCell ref="E21:G21"/>
    <mergeCell ref="E20:G20"/>
    <mergeCell ref="E19:G19"/>
    <mergeCell ref="E18:G18"/>
    <mergeCell ref="E17:G17"/>
    <mergeCell ref="E12:G12"/>
    <mergeCell ref="E11:G11"/>
    <mergeCell ref="C26:F26"/>
    <mergeCell ref="G26:J26"/>
    <mergeCell ref="B19:D19"/>
    <mergeCell ref="B18:D18"/>
    <mergeCell ref="B17:D17"/>
    <mergeCell ref="E15:G15"/>
    <mergeCell ref="H18:I18"/>
    <mergeCell ref="Q12:Q13"/>
    <mergeCell ref="L13:P13"/>
    <mergeCell ref="H14:I14"/>
    <mergeCell ref="J11:K11"/>
    <mergeCell ref="J12:K12"/>
    <mergeCell ref="J13:K13"/>
    <mergeCell ref="Q18:Q19"/>
    <mergeCell ref="J14:K14"/>
  </mergeCells>
  <phoneticPr fontId="3"/>
  <pageMargins left="0.74803149606299213" right="0.74803149606299213" top="0.78740157480314965" bottom="0.59055118110236227" header="0.51181102362204722" footer="0.51181102362204722"/>
  <pageSetup paperSize="9" scale="99" orientation="portrait" horizontalDpi="4294967293"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R26"/>
  <sheetViews>
    <sheetView view="pageBreakPreview" zoomScaleNormal="100" workbookViewId="0">
      <selection activeCell="C25" sqref="C25"/>
    </sheetView>
  </sheetViews>
  <sheetFormatPr defaultColWidth="4.875" defaultRowHeight="24" customHeight="1"/>
  <cols>
    <col min="1" max="1" width="6.375" style="1" customWidth="1"/>
    <col min="2" max="7" width="6.625" style="1" customWidth="1"/>
    <col min="8" max="11" width="3.625" style="1" customWidth="1"/>
    <col min="12" max="16" width="2.625" style="1" customWidth="1"/>
    <col min="17" max="18" width="6.625" style="1" customWidth="1"/>
    <col min="19" max="16384" width="4.875" style="1"/>
  </cols>
  <sheetData>
    <row r="1" spans="1:18" ht="50.1" customHeight="1">
      <c r="A1" s="369" t="s">
        <v>209</v>
      </c>
      <c r="B1" s="369"/>
      <c r="C1" s="369"/>
      <c r="D1" s="369"/>
      <c r="E1" s="369"/>
      <c r="F1" s="421" t="s">
        <v>215</v>
      </c>
      <c r="G1" s="421"/>
      <c r="H1" s="434" t="str">
        <f>+②各校入力用ｼｰﾄ!A128</f>
        <v>県ｼﾝｸﾞﾙｽ大会</v>
      </c>
      <c r="I1" s="434"/>
      <c r="J1" s="434"/>
      <c r="K1" s="100" t="s">
        <v>216</v>
      </c>
      <c r="L1" s="100"/>
      <c r="M1" s="100"/>
      <c r="N1" s="100"/>
      <c r="O1" s="100"/>
      <c r="P1" s="100"/>
      <c r="Q1" s="100"/>
      <c r="R1" s="100"/>
    </row>
    <row r="2" spans="1:18" ht="23.25" customHeight="1">
      <c r="A2" s="354" t="s">
        <v>16</v>
      </c>
      <c r="B2" s="354"/>
      <c r="C2" s="354">
        <f>+②各校入力用ｼｰﾄ!C2</f>
        <v>0</v>
      </c>
      <c r="D2" s="354"/>
      <c r="E2" s="63"/>
      <c r="F2" s="63"/>
      <c r="G2" s="63"/>
      <c r="H2" s="63"/>
      <c r="I2" s="63"/>
      <c r="J2" s="63"/>
      <c r="K2" s="63"/>
      <c r="L2" s="63"/>
      <c r="M2" s="63"/>
      <c r="N2" s="63"/>
      <c r="O2" s="63"/>
      <c r="P2" s="63"/>
      <c r="Q2" s="63"/>
      <c r="R2" s="63"/>
    </row>
    <row r="3" spans="1:18" ht="17.25" customHeight="1">
      <c r="A3" s="63"/>
      <c r="B3" s="63"/>
      <c r="C3" s="63"/>
      <c r="D3" s="63"/>
      <c r="E3" s="63"/>
      <c r="F3" s="63"/>
      <c r="G3" s="63"/>
      <c r="H3" s="63"/>
      <c r="I3" s="63"/>
      <c r="J3" s="63"/>
      <c r="K3" s="63"/>
      <c r="L3" s="63"/>
      <c r="M3" s="63"/>
      <c r="N3" s="63"/>
      <c r="O3" s="63"/>
      <c r="P3" s="63"/>
      <c r="Q3" s="63"/>
      <c r="R3" s="63"/>
    </row>
    <row r="4" spans="1:18" ht="30" customHeight="1">
      <c r="A4" s="354" t="s">
        <v>0</v>
      </c>
      <c r="B4" s="354"/>
      <c r="C4" s="354"/>
      <c r="D4" s="368" t="str">
        <f>IF(②各校入力用ｼｰﾄ!C2="","",+②各校入力用ｼｰﾄ!E2)</f>
        <v/>
      </c>
      <c r="E4" s="358"/>
      <c r="F4" s="358"/>
      <c r="G4" s="358"/>
      <c r="H4" s="358"/>
      <c r="I4" s="358"/>
      <c r="J4" s="64"/>
      <c r="K4" s="64"/>
      <c r="L4" s="366" t="s">
        <v>128</v>
      </c>
      <c r="M4" s="366"/>
      <c r="N4" s="366"/>
      <c r="O4" s="366"/>
      <c r="P4" s="366"/>
      <c r="Q4" s="366"/>
      <c r="R4" s="367"/>
    </row>
    <row r="5" spans="1:18" ht="30" customHeight="1">
      <c r="A5" s="415" t="s">
        <v>1</v>
      </c>
      <c r="B5" s="416"/>
      <c r="C5" s="417"/>
      <c r="D5" s="418">
        <f>+②各校入力用ｼｰﾄ!C131</f>
        <v>0</v>
      </c>
      <c r="E5" s="419"/>
      <c r="F5" s="419"/>
      <c r="G5" s="419"/>
      <c r="H5" s="419"/>
      <c r="I5" s="420"/>
      <c r="J5" s="422" t="s">
        <v>2</v>
      </c>
      <c r="K5" s="423"/>
      <c r="L5" s="423"/>
      <c r="M5" s="423"/>
      <c r="N5" s="424"/>
      <c r="O5" s="431">
        <f>+②各校入力用ｼｰﾄ!C132</f>
        <v>0</v>
      </c>
      <c r="P5" s="432"/>
      <c r="Q5" s="432"/>
      <c r="R5" s="433"/>
    </row>
    <row r="6" spans="1:18" ht="30" customHeight="1">
      <c r="A6" s="354" t="s">
        <v>245</v>
      </c>
      <c r="B6" s="354"/>
      <c r="C6" s="354"/>
      <c r="D6" s="388">
        <f>+②各校入力用ｼｰﾄ!C134</f>
        <v>0</v>
      </c>
      <c r="E6" s="389"/>
      <c r="F6" s="389"/>
      <c r="G6" s="389"/>
      <c r="H6" s="389"/>
      <c r="I6" s="389"/>
      <c r="J6" s="425" t="s">
        <v>228</v>
      </c>
      <c r="K6" s="426"/>
      <c r="L6" s="426"/>
      <c r="M6" s="426"/>
      <c r="N6" s="427"/>
      <c r="O6" s="431">
        <f>+②各校入力用ｼｰﾄ!$C$133</f>
        <v>0</v>
      </c>
      <c r="P6" s="432"/>
      <c r="Q6" s="432"/>
      <c r="R6" s="433"/>
    </row>
    <row r="7" spans="1:18" ht="30" customHeight="1">
      <c r="A7" s="62"/>
      <c r="B7" s="406" t="s">
        <v>202</v>
      </c>
      <c r="C7" s="407"/>
      <c r="D7" s="408"/>
      <c r="E7" s="404" t="s">
        <v>188</v>
      </c>
      <c r="F7" s="404"/>
      <c r="G7" s="405"/>
      <c r="H7" s="354" t="s">
        <v>18</v>
      </c>
      <c r="I7" s="354"/>
      <c r="J7" s="422" t="s">
        <v>81</v>
      </c>
      <c r="K7" s="424"/>
      <c r="L7" s="354" t="s">
        <v>6</v>
      </c>
      <c r="M7" s="354"/>
      <c r="N7" s="354"/>
      <c r="O7" s="354"/>
      <c r="P7" s="354"/>
      <c r="Q7" s="62" t="s">
        <v>162</v>
      </c>
      <c r="R7" s="62" t="s">
        <v>163</v>
      </c>
    </row>
    <row r="8" spans="1:18" ht="35.1" customHeight="1">
      <c r="A8" s="106">
        <v>1</v>
      </c>
      <c r="B8" s="406" t="str">
        <f>②各校入力用ｼｰﾄ!E135&amp;"　"&amp;②各校入力用ｼｰﾄ!F135</f>
        <v>　</v>
      </c>
      <c r="C8" s="407"/>
      <c r="D8" s="408"/>
      <c r="E8" s="404" t="str">
        <f>②各校入力用ｼｰﾄ!G135&amp;"　"&amp;②各校入力用ｼｰﾄ!H135</f>
        <v>　</v>
      </c>
      <c r="F8" s="404"/>
      <c r="G8" s="405"/>
      <c r="H8" s="397" t="str">
        <f>②各校入力用ｼｰﾄ!I135</f>
        <v/>
      </c>
      <c r="I8" s="397"/>
      <c r="J8" s="398" t="str">
        <f>+②各校入力用ｼｰﾄ!J135</f>
        <v/>
      </c>
      <c r="K8" s="399"/>
      <c r="L8" s="396" t="str">
        <f>②各校入力用ｼｰﾄ!K135</f>
        <v/>
      </c>
      <c r="M8" s="396"/>
      <c r="N8" s="396"/>
      <c r="O8" s="396"/>
      <c r="P8" s="396"/>
      <c r="Q8" s="392"/>
      <c r="R8" s="392"/>
    </row>
    <row r="9" spans="1:18" ht="35.1" customHeight="1">
      <c r="A9" s="106">
        <v>2</v>
      </c>
      <c r="B9" s="400" t="str">
        <f>②各校入力用ｼｰﾄ!E136&amp;"　"&amp;②各校入力用ｼｰﾄ!F136</f>
        <v>　</v>
      </c>
      <c r="C9" s="401"/>
      <c r="D9" s="402"/>
      <c r="E9" s="412" t="str">
        <f>②各校入力用ｼｰﾄ!G136&amp;"　"&amp;②各校入力用ｼｰﾄ!H136</f>
        <v>　</v>
      </c>
      <c r="F9" s="412"/>
      <c r="G9" s="413"/>
      <c r="H9" s="397" t="str">
        <f>②各校入力用ｼｰﾄ!I136</f>
        <v/>
      </c>
      <c r="I9" s="397"/>
      <c r="J9" s="398" t="str">
        <f>+②各校入力用ｼｰﾄ!J136</f>
        <v/>
      </c>
      <c r="K9" s="399"/>
      <c r="L9" s="396" t="str">
        <f>②各校入力用ｼｰﾄ!K136</f>
        <v/>
      </c>
      <c r="M9" s="396"/>
      <c r="N9" s="396"/>
      <c r="O9" s="396"/>
      <c r="P9" s="396"/>
      <c r="Q9" s="393"/>
      <c r="R9" s="393"/>
    </row>
    <row r="10" spans="1:18" ht="35.1" customHeight="1">
      <c r="A10" s="106">
        <v>3</v>
      </c>
      <c r="B10" s="400" t="str">
        <f>②各校入力用ｼｰﾄ!E137&amp;"　"&amp;②各校入力用ｼｰﾄ!F137</f>
        <v>　</v>
      </c>
      <c r="C10" s="401"/>
      <c r="D10" s="402"/>
      <c r="E10" s="412" t="str">
        <f>②各校入力用ｼｰﾄ!G137&amp;"　"&amp;②各校入力用ｼｰﾄ!H137</f>
        <v>　</v>
      </c>
      <c r="F10" s="412"/>
      <c r="G10" s="413"/>
      <c r="H10" s="397" t="str">
        <f>②各校入力用ｼｰﾄ!I137</f>
        <v/>
      </c>
      <c r="I10" s="397"/>
      <c r="J10" s="398" t="str">
        <f>+②各校入力用ｼｰﾄ!J137</f>
        <v/>
      </c>
      <c r="K10" s="399"/>
      <c r="L10" s="396" t="str">
        <f>②各校入力用ｼｰﾄ!K137</f>
        <v/>
      </c>
      <c r="M10" s="396"/>
      <c r="N10" s="396"/>
      <c r="O10" s="396"/>
      <c r="P10" s="396"/>
      <c r="Q10" s="392"/>
      <c r="R10" s="392"/>
    </row>
    <row r="11" spans="1:18" ht="35.1" customHeight="1">
      <c r="A11" s="106">
        <v>4</v>
      </c>
      <c r="B11" s="400" t="str">
        <f>②各校入力用ｼｰﾄ!E138&amp;"　"&amp;②各校入力用ｼｰﾄ!F138</f>
        <v>　</v>
      </c>
      <c r="C11" s="401"/>
      <c r="D11" s="402"/>
      <c r="E11" s="412" t="str">
        <f>②各校入力用ｼｰﾄ!G138&amp;"　"&amp;②各校入力用ｼｰﾄ!H138</f>
        <v>　</v>
      </c>
      <c r="F11" s="412"/>
      <c r="G11" s="413"/>
      <c r="H11" s="397" t="str">
        <f>②各校入力用ｼｰﾄ!I138</f>
        <v/>
      </c>
      <c r="I11" s="397"/>
      <c r="J11" s="398" t="str">
        <f>+②各校入力用ｼｰﾄ!J138</f>
        <v/>
      </c>
      <c r="K11" s="399"/>
      <c r="L11" s="396" t="str">
        <f>②各校入力用ｼｰﾄ!K138</f>
        <v/>
      </c>
      <c r="M11" s="396"/>
      <c r="N11" s="396"/>
      <c r="O11" s="396"/>
      <c r="P11" s="396"/>
      <c r="Q11" s="393"/>
      <c r="R11" s="393"/>
    </row>
    <row r="12" spans="1:18" ht="35.1" customHeight="1">
      <c r="A12" s="106">
        <v>5</v>
      </c>
      <c r="B12" s="400" t="str">
        <f>②各校入力用ｼｰﾄ!E139&amp;"　"&amp;②各校入力用ｼｰﾄ!F139</f>
        <v>　</v>
      </c>
      <c r="C12" s="401"/>
      <c r="D12" s="402"/>
      <c r="E12" s="412" t="str">
        <f>②各校入力用ｼｰﾄ!G139&amp;"　"&amp;②各校入力用ｼｰﾄ!H139</f>
        <v>　</v>
      </c>
      <c r="F12" s="412"/>
      <c r="G12" s="413"/>
      <c r="H12" s="397" t="str">
        <f>②各校入力用ｼｰﾄ!I139</f>
        <v/>
      </c>
      <c r="I12" s="397"/>
      <c r="J12" s="398" t="str">
        <f>+②各校入力用ｼｰﾄ!J139</f>
        <v/>
      </c>
      <c r="K12" s="399"/>
      <c r="L12" s="396" t="str">
        <f>②各校入力用ｼｰﾄ!K139</f>
        <v/>
      </c>
      <c r="M12" s="396"/>
      <c r="N12" s="396"/>
      <c r="O12" s="396"/>
      <c r="P12" s="396"/>
      <c r="Q12" s="392"/>
      <c r="R12" s="392"/>
    </row>
    <row r="13" spans="1:18" ht="35.1" customHeight="1">
      <c r="A13" s="106">
        <v>6</v>
      </c>
      <c r="B13" s="400" t="str">
        <f>②各校入力用ｼｰﾄ!E140&amp;"　"&amp;②各校入力用ｼｰﾄ!F140</f>
        <v>　</v>
      </c>
      <c r="C13" s="401"/>
      <c r="D13" s="402"/>
      <c r="E13" s="412" t="str">
        <f>②各校入力用ｼｰﾄ!G140&amp;"　"&amp;②各校入力用ｼｰﾄ!H140</f>
        <v>　</v>
      </c>
      <c r="F13" s="412"/>
      <c r="G13" s="413"/>
      <c r="H13" s="397" t="str">
        <f>②各校入力用ｼｰﾄ!I140</f>
        <v/>
      </c>
      <c r="I13" s="397"/>
      <c r="J13" s="398" t="str">
        <f>+②各校入力用ｼｰﾄ!J140</f>
        <v/>
      </c>
      <c r="K13" s="399"/>
      <c r="L13" s="396" t="str">
        <f>②各校入力用ｼｰﾄ!K140</f>
        <v/>
      </c>
      <c r="M13" s="396"/>
      <c r="N13" s="396"/>
      <c r="O13" s="396"/>
      <c r="P13" s="396"/>
      <c r="Q13" s="393"/>
      <c r="R13" s="393"/>
    </row>
    <row r="14" spans="1:18" ht="35.1" customHeight="1">
      <c r="A14" s="106">
        <v>7</v>
      </c>
      <c r="B14" s="400" t="str">
        <f>②各校入力用ｼｰﾄ!E141&amp;"　"&amp;②各校入力用ｼｰﾄ!F141</f>
        <v>　</v>
      </c>
      <c r="C14" s="401"/>
      <c r="D14" s="402"/>
      <c r="E14" s="412" t="str">
        <f>②各校入力用ｼｰﾄ!G141&amp;"　"&amp;②各校入力用ｼｰﾄ!H141</f>
        <v>　</v>
      </c>
      <c r="F14" s="412"/>
      <c r="G14" s="413"/>
      <c r="H14" s="397" t="str">
        <f>②各校入力用ｼｰﾄ!I141</f>
        <v/>
      </c>
      <c r="I14" s="397"/>
      <c r="J14" s="398" t="str">
        <f>+②各校入力用ｼｰﾄ!J141</f>
        <v/>
      </c>
      <c r="K14" s="399"/>
      <c r="L14" s="396" t="str">
        <f>②各校入力用ｼｰﾄ!K141</f>
        <v/>
      </c>
      <c r="M14" s="396"/>
      <c r="N14" s="396"/>
      <c r="O14" s="396"/>
      <c r="P14" s="396"/>
      <c r="Q14" s="392"/>
      <c r="R14" s="392"/>
    </row>
    <row r="15" spans="1:18" ht="35.1" customHeight="1">
      <c r="A15" s="106">
        <v>8</v>
      </c>
      <c r="B15" s="400" t="str">
        <f>②各校入力用ｼｰﾄ!E142&amp;"　"&amp;②各校入力用ｼｰﾄ!F142</f>
        <v>　</v>
      </c>
      <c r="C15" s="401"/>
      <c r="D15" s="402"/>
      <c r="E15" s="412" t="str">
        <f>②各校入力用ｼｰﾄ!G142&amp;"　"&amp;②各校入力用ｼｰﾄ!H142</f>
        <v>　</v>
      </c>
      <c r="F15" s="412"/>
      <c r="G15" s="413"/>
      <c r="H15" s="397" t="str">
        <f>②各校入力用ｼｰﾄ!I142</f>
        <v/>
      </c>
      <c r="I15" s="397"/>
      <c r="J15" s="398" t="str">
        <f>+②各校入力用ｼｰﾄ!J142</f>
        <v/>
      </c>
      <c r="K15" s="399"/>
      <c r="L15" s="396" t="str">
        <f>②各校入力用ｼｰﾄ!K142</f>
        <v/>
      </c>
      <c r="M15" s="396"/>
      <c r="N15" s="396"/>
      <c r="O15" s="396"/>
      <c r="P15" s="396"/>
      <c r="Q15" s="393"/>
      <c r="R15" s="393"/>
    </row>
    <row r="16" spans="1:18" ht="35.1" customHeight="1">
      <c r="A16" s="106">
        <v>9</v>
      </c>
      <c r="B16" s="400" t="str">
        <f>②各校入力用ｼｰﾄ!E143&amp;"　"&amp;②各校入力用ｼｰﾄ!F143</f>
        <v>　</v>
      </c>
      <c r="C16" s="401"/>
      <c r="D16" s="402"/>
      <c r="E16" s="412" t="str">
        <f>②各校入力用ｼｰﾄ!G143&amp;"　"&amp;②各校入力用ｼｰﾄ!H143</f>
        <v>　</v>
      </c>
      <c r="F16" s="412"/>
      <c r="G16" s="413"/>
      <c r="H16" s="397" t="str">
        <f>②各校入力用ｼｰﾄ!I143</f>
        <v/>
      </c>
      <c r="I16" s="397"/>
      <c r="J16" s="398" t="str">
        <f>+②各校入力用ｼｰﾄ!J143</f>
        <v/>
      </c>
      <c r="K16" s="399"/>
      <c r="L16" s="396" t="str">
        <f>②各校入力用ｼｰﾄ!K143</f>
        <v/>
      </c>
      <c r="M16" s="396"/>
      <c r="N16" s="396"/>
      <c r="O16" s="396"/>
      <c r="P16" s="396"/>
      <c r="Q16" s="392"/>
      <c r="R16" s="392"/>
    </row>
    <row r="17" spans="1:18" ht="35.1" customHeight="1">
      <c r="A17" s="106">
        <v>10</v>
      </c>
      <c r="B17" s="400" t="str">
        <f>②各校入力用ｼｰﾄ!E144&amp;"　"&amp;②各校入力用ｼｰﾄ!F144</f>
        <v>　</v>
      </c>
      <c r="C17" s="401"/>
      <c r="D17" s="402"/>
      <c r="E17" s="412" t="str">
        <f>②各校入力用ｼｰﾄ!G144&amp;"　"&amp;②各校入力用ｼｰﾄ!H144</f>
        <v>　</v>
      </c>
      <c r="F17" s="412"/>
      <c r="G17" s="413"/>
      <c r="H17" s="397" t="str">
        <f>②各校入力用ｼｰﾄ!I144</f>
        <v/>
      </c>
      <c r="I17" s="397"/>
      <c r="J17" s="398" t="str">
        <f>+②各校入力用ｼｰﾄ!J144</f>
        <v/>
      </c>
      <c r="K17" s="399"/>
      <c r="L17" s="396" t="str">
        <f>②各校入力用ｼｰﾄ!K144</f>
        <v/>
      </c>
      <c r="M17" s="396"/>
      <c r="N17" s="396"/>
      <c r="O17" s="396"/>
      <c r="P17" s="396"/>
      <c r="Q17" s="393"/>
      <c r="R17" s="393"/>
    </row>
    <row r="18" spans="1:18" ht="35.1" customHeight="1">
      <c r="A18" s="106">
        <v>11</v>
      </c>
      <c r="B18" s="400" t="str">
        <f>②各校入力用ｼｰﾄ!E145&amp;"　"&amp;②各校入力用ｼｰﾄ!F145</f>
        <v>　</v>
      </c>
      <c r="C18" s="401"/>
      <c r="D18" s="402"/>
      <c r="E18" s="412" t="str">
        <f>②各校入力用ｼｰﾄ!G145&amp;"　"&amp;②各校入力用ｼｰﾄ!H145</f>
        <v>　</v>
      </c>
      <c r="F18" s="412"/>
      <c r="G18" s="413"/>
      <c r="H18" s="397" t="str">
        <f>②各校入力用ｼｰﾄ!I145</f>
        <v/>
      </c>
      <c r="I18" s="397"/>
      <c r="J18" s="398" t="str">
        <f>+②各校入力用ｼｰﾄ!J145</f>
        <v/>
      </c>
      <c r="K18" s="399"/>
      <c r="L18" s="396" t="str">
        <f>②各校入力用ｼｰﾄ!K145</f>
        <v/>
      </c>
      <c r="M18" s="396"/>
      <c r="N18" s="396"/>
      <c r="O18" s="396"/>
      <c r="P18" s="396"/>
      <c r="Q18" s="392"/>
      <c r="R18" s="392"/>
    </row>
    <row r="19" spans="1:18" ht="35.1" customHeight="1">
      <c r="A19" s="106">
        <v>12</v>
      </c>
      <c r="B19" s="400" t="str">
        <f>②各校入力用ｼｰﾄ!E146&amp;"　"&amp;②各校入力用ｼｰﾄ!F146</f>
        <v>　</v>
      </c>
      <c r="C19" s="401"/>
      <c r="D19" s="402"/>
      <c r="E19" s="412" t="str">
        <f>②各校入力用ｼｰﾄ!G146&amp;"　"&amp;②各校入力用ｼｰﾄ!H146</f>
        <v>　</v>
      </c>
      <c r="F19" s="412"/>
      <c r="G19" s="413"/>
      <c r="H19" s="397" t="str">
        <f>②各校入力用ｼｰﾄ!I146</f>
        <v/>
      </c>
      <c r="I19" s="397"/>
      <c r="J19" s="398" t="str">
        <f>+②各校入力用ｼｰﾄ!J146</f>
        <v/>
      </c>
      <c r="K19" s="399"/>
      <c r="L19" s="396" t="str">
        <f>②各校入力用ｼｰﾄ!K146</f>
        <v/>
      </c>
      <c r="M19" s="396"/>
      <c r="N19" s="396"/>
      <c r="O19" s="396"/>
      <c r="P19" s="396"/>
      <c r="Q19" s="393"/>
      <c r="R19" s="393"/>
    </row>
    <row r="20" spans="1:18" ht="35.1" customHeight="1">
      <c r="A20" s="106">
        <v>13</v>
      </c>
      <c r="B20" s="400" t="str">
        <f>②各校入力用ｼｰﾄ!E147&amp;"　"&amp;②各校入力用ｼｰﾄ!F147</f>
        <v>　</v>
      </c>
      <c r="C20" s="401"/>
      <c r="D20" s="402"/>
      <c r="E20" s="412" t="str">
        <f>②各校入力用ｼｰﾄ!G147&amp;"　"&amp;②各校入力用ｼｰﾄ!H147</f>
        <v>　</v>
      </c>
      <c r="F20" s="412"/>
      <c r="G20" s="413"/>
      <c r="H20" s="397" t="str">
        <f>②各校入力用ｼｰﾄ!I147</f>
        <v/>
      </c>
      <c r="I20" s="397"/>
      <c r="J20" s="398" t="str">
        <f>+②各校入力用ｼｰﾄ!J147</f>
        <v/>
      </c>
      <c r="K20" s="399"/>
      <c r="L20" s="396" t="str">
        <f>②各校入力用ｼｰﾄ!K147</f>
        <v/>
      </c>
      <c r="M20" s="396"/>
      <c r="N20" s="396"/>
      <c r="O20" s="396"/>
      <c r="P20" s="396"/>
      <c r="Q20" s="392"/>
      <c r="R20" s="392"/>
    </row>
    <row r="21" spans="1:18" ht="35.1" customHeight="1">
      <c r="A21" s="106">
        <v>14</v>
      </c>
      <c r="B21" s="400" t="str">
        <f>②各校入力用ｼｰﾄ!E148&amp;"　"&amp;②各校入力用ｼｰﾄ!F148</f>
        <v>　</v>
      </c>
      <c r="C21" s="401"/>
      <c r="D21" s="402"/>
      <c r="E21" s="412" t="str">
        <f>②各校入力用ｼｰﾄ!G148&amp;"　"&amp;②各校入力用ｼｰﾄ!H148</f>
        <v>　</v>
      </c>
      <c r="F21" s="412"/>
      <c r="G21" s="413"/>
      <c r="H21" s="397" t="str">
        <f>②各校入力用ｼｰﾄ!I148</f>
        <v/>
      </c>
      <c r="I21" s="397"/>
      <c r="J21" s="398" t="str">
        <f>+②各校入力用ｼｰﾄ!J148</f>
        <v/>
      </c>
      <c r="K21" s="399"/>
      <c r="L21" s="396" t="str">
        <f>②各校入力用ｼｰﾄ!K148</f>
        <v/>
      </c>
      <c r="M21" s="396"/>
      <c r="N21" s="396"/>
      <c r="O21" s="396"/>
      <c r="P21" s="396"/>
      <c r="Q21" s="393"/>
      <c r="R21" s="393"/>
    </row>
    <row r="22" spans="1:18" ht="15" customHeight="1">
      <c r="A22" s="70"/>
      <c r="B22" s="71"/>
      <c r="C22" s="71"/>
      <c r="D22" s="71"/>
      <c r="E22" s="71"/>
      <c r="F22" s="71"/>
      <c r="G22" s="71"/>
      <c r="H22" s="72"/>
      <c r="I22" s="72"/>
      <c r="J22" s="73"/>
      <c r="K22" s="73"/>
      <c r="L22" s="71"/>
      <c r="M22" s="71"/>
      <c r="N22" s="71"/>
      <c r="O22" s="71"/>
      <c r="P22" s="71"/>
      <c r="Q22" s="74" t="s">
        <v>169</v>
      </c>
      <c r="R22" s="74" t="s">
        <v>169</v>
      </c>
    </row>
    <row r="23" spans="1:18" ht="20.100000000000001" customHeight="1">
      <c r="A23" s="63"/>
      <c r="B23" s="63"/>
      <c r="C23" s="63"/>
      <c r="D23" s="63"/>
      <c r="E23" s="63"/>
      <c r="F23" s="63"/>
      <c r="G23" s="63"/>
      <c r="H23" s="63"/>
      <c r="I23" s="63"/>
      <c r="J23" s="63"/>
      <c r="K23" s="63"/>
      <c r="L23" s="63"/>
      <c r="M23" s="63"/>
      <c r="N23" s="63"/>
      <c r="O23" s="411" t="s">
        <v>168</v>
      </c>
      <c r="P23" s="411"/>
      <c r="Q23" s="411"/>
      <c r="R23" s="411"/>
    </row>
    <row r="24" spans="1:18" ht="24" customHeight="1">
      <c r="A24" s="410" t="s">
        <v>189</v>
      </c>
      <c r="B24" s="410"/>
      <c r="C24" s="410"/>
      <c r="D24" s="410"/>
      <c r="E24" s="410"/>
      <c r="F24" s="410"/>
      <c r="G24" s="410"/>
      <c r="H24" s="410"/>
      <c r="I24" s="410"/>
      <c r="J24" s="410"/>
      <c r="K24" s="410"/>
      <c r="L24" s="410"/>
      <c r="M24" s="410"/>
      <c r="N24" s="410"/>
      <c r="O24" s="410"/>
      <c r="P24" s="410"/>
      <c r="Q24" s="63"/>
      <c r="R24" s="63"/>
    </row>
    <row r="25" spans="1:18" ht="24" customHeight="1">
      <c r="A25" s="63"/>
      <c r="B25" s="63"/>
      <c r="C25" s="63"/>
      <c r="D25" s="63">
        <f>+②各校入力用ｼｰﾄ!C4</f>
        <v>0</v>
      </c>
      <c r="E25" s="63" t="s">
        <v>11</v>
      </c>
      <c r="F25" s="63">
        <f>+②各校入力用ｼｰﾄ!C5</f>
        <v>0</v>
      </c>
      <c r="G25" s="63" t="s">
        <v>12</v>
      </c>
      <c r="H25" s="63">
        <f>+②各校入力用ｼｰﾄ!C6</f>
        <v>0</v>
      </c>
      <c r="I25" s="63" t="s">
        <v>13</v>
      </c>
      <c r="M25" s="63"/>
      <c r="N25" s="63"/>
      <c r="O25" s="63"/>
      <c r="P25" s="63"/>
    </row>
    <row r="26" spans="1:18" ht="28.5" customHeight="1">
      <c r="A26" s="63"/>
      <c r="B26" s="63"/>
      <c r="C26" s="414" t="str">
        <f>+②各校入力用ｼｰﾄ!E2</f>
        <v/>
      </c>
      <c r="D26" s="414"/>
      <c r="E26" s="414"/>
      <c r="F26" s="414"/>
      <c r="G26" s="409" t="s">
        <v>14</v>
      </c>
      <c r="H26" s="409"/>
      <c r="I26" s="409"/>
      <c r="J26" s="409"/>
      <c r="K26" s="409">
        <f>+②各校入力用ｼｰﾄ!C3</f>
        <v>0</v>
      </c>
      <c r="L26" s="409"/>
      <c r="M26" s="409"/>
      <c r="N26" s="409"/>
      <c r="O26" s="409"/>
      <c r="P26" s="409"/>
      <c r="Q26" s="409"/>
      <c r="R26" s="93" t="s">
        <v>15</v>
      </c>
    </row>
  </sheetData>
  <mergeCells count="110">
    <mergeCell ref="A4:C4"/>
    <mergeCell ref="D4:I4"/>
    <mergeCell ref="L4:R4"/>
    <mergeCell ref="J5:N5"/>
    <mergeCell ref="O5:R5"/>
    <mergeCell ref="J6:N6"/>
    <mergeCell ref="O6:R6"/>
    <mergeCell ref="A1:E1"/>
    <mergeCell ref="F1:G1"/>
    <mergeCell ref="H1:J1"/>
    <mergeCell ref="A2:B2"/>
    <mergeCell ref="C2:D2"/>
    <mergeCell ref="B7:D7"/>
    <mergeCell ref="E7:G7"/>
    <mergeCell ref="H7:I7"/>
    <mergeCell ref="J7:K7"/>
    <mergeCell ref="L7:P7"/>
    <mergeCell ref="B8:D8"/>
    <mergeCell ref="E8:G8"/>
    <mergeCell ref="H8:I8"/>
    <mergeCell ref="J8:K8"/>
    <mergeCell ref="R8:R9"/>
    <mergeCell ref="B9:D9"/>
    <mergeCell ref="E9:G9"/>
    <mergeCell ref="H9:I9"/>
    <mergeCell ref="J9:K9"/>
    <mergeCell ref="L9:P9"/>
    <mergeCell ref="E10:G10"/>
    <mergeCell ref="H10:I10"/>
    <mergeCell ref="J10:K10"/>
    <mergeCell ref="L10:P10"/>
    <mergeCell ref="L8:P8"/>
    <mergeCell ref="Q8:Q9"/>
    <mergeCell ref="J12:K12"/>
    <mergeCell ref="L12:P12"/>
    <mergeCell ref="Q10:Q11"/>
    <mergeCell ref="R10:R11"/>
    <mergeCell ref="B11:D11"/>
    <mergeCell ref="E11:G11"/>
    <mergeCell ref="H11:I11"/>
    <mergeCell ref="J11:K11"/>
    <mergeCell ref="L11:P11"/>
    <mergeCell ref="B10:D10"/>
    <mergeCell ref="Q12:Q13"/>
    <mergeCell ref="R12:R13"/>
    <mergeCell ref="B13:D13"/>
    <mergeCell ref="E13:G13"/>
    <mergeCell ref="H13:I13"/>
    <mergeCell ref="J13:K13"/>
    <mergeCell ref="L13:P13"/>
    <mergeCell ref="B12:D12"/>
    <mergeCell ref="E12:G12"/>
    <mergeCell ref="H12:I12"/>
    <mergeCell ref="R14:R15"/>
    <mergeCell ref="B15:D15"/>
    <mergeCell ref="E15:G15"/>
    <mergeCell ref="H15:I15"/>
    <mergeCell ref="J15:K15"/>
    <mergeCell ref="L15:P15"/>
    <mergeCell ref="B14:D14"/>
    <mergeCell ref="E14:G14"/>
    <mergeCell ref="H14:I14"/>
    <mergeCell ref="J14:K14"/>
    <mergeCell ref="B16:D16"/>
    <mergeCell ref="E16:G16"/>
    <mergeCell ref="H16:I16"/>
    <mergeCell ref="J16:K16"/>
    <mergeCell ref="L16:P16"/>
    <mergeCell ref="Q14:Q15"/>
    <mergeCell ref="L14:P14"/>
    <mergeCell ref="H18:I18"/>
    <mergeCell ref="J18:K18"/>
    <mergeCell ref="L18:P18"/>
    <mergeCell ref="Q16:Q17"/>
    <mergeCell ref="B18:D18"/>
    <mergeCell ref="E18:G18"/>
    <mergeCell ref="R20:R21"/>
    <mergeCell ref="B21:D21"/>
    <mergeCell ref="E21:G21"/>
    <mergeCell ref="H21:I21"/>
    <mergeCell ref="J21:K21"/>
    <mergeCell ref="L21:P21"/>
    <mergeCell ref="B20:D20"/>
    <mergeCell ref="E20:G20"/>
    <mergeCell ref="H20:I20"/>
    <mergeCell ref="J20:K20"/>
    <mergeCell ref="O23:R23"/>
    <mergeCell ref="A24:P24"/>
    <mergeCell ref="C26:F26"/>
    <mergeCell ref="G26:J26"/>
    <mergeCell ref="K26:Q26"/>
    <mergeCell ref="A5:C5"/>
    <mergeCell ref="D5:I5"/>
    <mergeCell ref="A6:C6"/>
    <mergeCell ref="D6:I6"/>
    <mergeCell ref="Q20:Q21"/>
    <mergeCell ref="R16:R17"/>
    <mergeCell ref="B17:D17"/>
    <mergeCell ref="E17:G17"/>
    <mergeCell ref="H17:I17"/>
    <mergeCell ref="J17:K17"/>
    <mergeCell ref="L17:P17"/>
    <mergeCell ref="L20:P20"/>
    <mergeCell ref="Q18:Q19"/>
    <mergeCell ref="R18:R19"/>
    <mergeCell ref="B19:D19"/>
    <mergeCell ref="E19:G19"/>
    <mergeCell ref="H19:I19"/>
    <mergeCell ref="J19:K19"/>
    <mergeCell ref="L19:P19"/>
  </mergeCells>
  <phoneticPr fontId="3"/>
  <pageMargins left="0.74803149606299213" right="0.74803149606299213" top="0.78740157480314965" bottom="0.59055118110236227" header="0.51181102362204722" footer="0.51181102362204722"/>
  <pageSetup paperSize="9" scale="99" orientation="portrait" horizontalDpi="4294967293"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R26"/>
  <sheetViews>
    <sheetView view="pageBreakPreview" zoomScaleNormal="100" workbookViewId="0">
      <selection activeCell="C25" sqref="C25"/>
    </sheetView>
  </sheetViews>
  <sheetFormatPr defaultColWidth="4.875" defaultRowHeight="24" customHeight="1"/>
  <cols>
    <col min="1" max="1" width="6.375" style="1" customWidth="1"/>
    <col min="2" max="7" width="6.625" style="1" customWidth="1"/>
    <col min="8" max="11" width="3.625" style="1" customWidth="1"/>
    <col min="12" max="16" width="2.625" style="1" customWidth="1"/>
    <col min="17" max="18" width="6.625" style="1" customWidth="1"/>
    <col min="19" max="16384" width="4.875" style="1"/>
  </cols>
  <sheetData>
    <row r="1" spans="1:18" ht="50.1" customHeight="1">
      <c r="A1" s="369" t="s">
        <v>209</v>
      </c>
      <c r="B1" s="369"/>
      <c r="C1" s="369"/>
      <c r="D1" s="369"/>
      <c r="E1" s="369"/>
      <c r="F1" s="421" t="s">
        <v>215</v>
      </c>
      <c r="G1" s="421"/>
      <c r="H1" s="434" t="str">
        <f>②各校入力用ｼｰﾄ!A152</f>
        <v>県ｼﾝｸﾞﾙｽ大会</v>
      </c>
      <c r="I1" s="434"/>
      <c r="J1" s="434"/>
      <c r="K1" s="100" t="s">
        <v>216</v>
      </c>
      <c r="L1" s="100"/>
      <c r="M1" s="100"/>
      <c r="N1" s="100"/>
      <c r="O1" s="100"/>
      <c r="P1" s="100"/>
      <c r="Q1" s="100"/>
      <c r="R1" s="100"/>
    </row>
    <row r="2" spans="1:18" ht="23.25" customHeight="1">
      <c r="A2" s="354" t="s">
        <v>16</v>
      </c>
      <c r="B2" s="354"/>
      <c r="C2" s="354">
        <f>+②各校入力用ｼｰﾄ!C2</f>
        <v>0</v>
      </c>
      <c r="D2" s="354"/>
      <c r="E2" s="63"/>
      <c r="F2" s="63"/>
      <c r="G2" s="63"/>
      <c r="H2" s="63"/>
      <c r="I2" s="63"/>
      <c r="J2" s="63"/>
      <c r="K2" s="63"/>
      <c r="L2" s="63"/>
      <c r="M2" s="63"/>
      <c r="N2" s="63"/>
      <c r="O2" s="63"/>
      <c r="P2" s="63"/>
      <c r="Q2" s="63"/>
      <c r="R2" s="63"/>
    </row>
    <row r="3" spans="1:18" ht="17.25" customHeight="1">
      <c r="A3" s="63"/>
      <c r="B3" s="63"/>
      <c r="C3" s="63"/>
      <c r="D3" s="63"/>
      <c r="E3" s="63"/>
      <c r="F3" s="63"/>
      <c r="G3" s="63"/>
      <c r="H3" s="63"/>
      <c r="I3" s="63"/>
      <c r="J3" s="63"/>
      <c r="K3" s="63"/>
      <c r="L3" s="63"/>
      <c r="M3" s="63"/>
      <c r="N3" s="63"/>
      <c r="O3" s="63"/>
      <c r="P3" s="63"/>
      <c r="Q3" s="63"/>
      <c r="R3" s="63"/>
    </row>
    <row r="4" spans="1:18" ht="30" customHeight="1">
      <c r="A4" s="354" t="s">
        <v>0</v>
      </c>
      <c r="B4" s="354"/>
      <c r="C4" s="354"/>
      <c r="D4" s="368" t="str">
        <f>IF(②各校入力用ｼｰﾄ!C2="","",+②各校入力用ｼｰﾄ!E2)</f>
        <v/>
      </c>
      <c r="E4" s="358"/>
      <c r="F4" s="358"/>
      <c r="G4" s="358"/>
      <c r="H4" s="358"/>
      <c r="I4" s="358"/>
      <c r="J4" s="64"/>
      <c r="K4" s="64"/>
      <c r="L4" s="366" t="s">
        <v>207</v>
      </c>
      <c r="M4" s="366"/>
      <c r="N4" s="366"/>
      <c r="O4" s="366"/>
      <c r="P4" s="366"/>
      <c r="Q4" s="366"/>
      <c r="R4" s="367"/>
    </row>
    <row r="5" spans="1:18" ht="30" customHeight="1">
      <c r="A5" s="415" t="s">
        <v>1</v>
      </c>
      <c r="B5" s="416"/>
      <c r="C5" s="417"/>
      <c r="D5" s="418">
        <f>②各校入力用ｼｰﾄ!C155</f>
        <v>0</v>
      </c>
      <c r="E5" s="419"/>
      <c r="F5" s="419"/>
      <c r="G5" s="419"/>
      <c r="H5" s="419"/>
      <c r="I5" s="420"/>
      <c r="J5" s="422" t="s">
        <v>2</v>
      </c>
      <c r="K5" s="423"/>
      <c r="L5" s="423"/>
      <c r="M5" s="423"/>
      <c r="N5" s="424"/>
      <c r="O5" s="431">
        <f>+②各校入力用ｼｰﾄ!C156</f>
        <v>0</v>
      </c>
      <c r="P5" s="432"/>
      <c r="Q5" s="432"/>
      <c r="R5" s="433"/>
    </row>
    <row r="6" spans="1:18" ht="30" customHeight="1">
      <c r="A6" s="354" t="s">
        <v>245</v>
      </c>
      <c r="B6" s="354"/>
      <c r="C6" s="354"/>
      <c r="D6" s="388">
        <f>+②各校入力用ｼｰﾄ!C158</f>
        <v>0</v>
      </c>
      <c r="E6" s="389"/>
      <c r="F6" s="389"/>
      <c r="G6" s="389"/>
      <c r="H6" s="389"/>
      <c r="I6" s="389"/>
      <c r="J6" s="425" t="s">
        <v>228</v>
      </c>
      <c r="K6" s="426"/>
      <c r="L6" s="426"/>
      <c r="M6" s="426"/>
      <c r="N6" s="427"/>
      <c r="O6" s="379">
        <f>+②各校入力用ｼｰﾄ!C157</f>
        <v>0</v>
      </c>
      <c r="P6" s="380"/>
      <c r="Q6" s="380"/>
      <c r="R6" s="381"/>
    </row>
    <row r="7" spans="1:18" ht="30" customHeight="1">
      <c r="A7" s="62"/>
      <c r="B7" s="406" t="s">
        <v>202</v>
      </c>
      <c r="C7" s="407"/>
      <c r="D7" s="408"/>
      <c r="E7" s="404" t="s">
        <v>188</v>
      </c>
      <c r="F7" s="404"/>
      <c r="G7" s="405"/>
      <c r="H7" s="354" t="s">
        <v>18</v>
      </c>
      <c r="I7" s="354"/>
      <c r="J7" s="422" t="s">
        <v>81</v>
      </c>
      <c r="K7" s="424"/>
      <c r="L7" s="354" t="s">
        <v>6</v>
      </c>
      <c r="M7" s="354"/>
      <c r="N7" s="354"/>
      <c r="O7" s="354"/>
      <c r="P7" s="354"/>
      <c r="Q7" s="62" t="s">
        <v>162</v>
      </c>
      <c r="R7" s="62" t="s">
        <v>163</v>
      </c>
    </row>
    <row r="8" spans="1:18" ht="35.1" customHeight="1">
      <c r="A8" s="106">
        <v>1</v>
      </c>
      <c r="B8" s="406" t="str">
        <f>②各校入力用ｼｰﾄ!E159&amp;"　"&amp;②各校入力用ｼｰﾄ!F159</f>
        <v>　</v>
      </c>
      <c r="C8" s="407"/>
      <c r="D8" s="408"/>
      <c r="E8" s="404" t="str">
        <f>②各校入力用ｼｰﾄ!G159&amp;"　"&amp;②各校入力用ｼｰﾄ!H159</f>
        <v>　</v>
      </c>
      <c r="F8" s="404"/>
      <c r="G8" s="405"/>
      <c r="H8" s="397" t="str">
        <f>+②各校入力用ｼｰﾄ!I159</f>
        <v/>
      </c>
      <c r="I8" s="397"/>
      <c r="J8" s="398" t="str">
        <f>+②各校入力用ｼｰﾄ!J159</f>
        <v/>
      </c>
      <c r="K8" s="399"/>
      <c r="L8" s="396" t="str">
        <f>+②各校入力用ｼｰﾄ!K159</f>
        <v/>
      </c>
      <c r="M8" s="396"/>
      <c r="N8" s="396"/>
      <c r="O8" s="396"/>
      <c r="P8" s="396"/>
      <c r="Q8" s="392"/>
      <c r="R8" s="392"/>
    </row>
    <row r="9" spans="1:18" ht="35.1" customHeight="1">
      <c r="A9" s="106">
        <v>2</v>
      </c>
      <c r="B9" s="400" t="str">
        <f>②各校入力用ｼｰﾄ!E160&amp;"　"&amp;②各校入力用ｼｰﾄ!F160</f>
        <v>　</v>
      </c>
      <c r="C9" s="401"/>
      <c r="D9" s="402"/>
      <c r="E9" s="412" t="str">
        <f>②各校入力用ｼｰﾄ!G160&amp;"　"&amp;②各校入力用ｼｰﾄ!H160</f>
        <v>　</v>
      </c>
      <c r="F9" s="412"/>
      <c r="G9" s="413"/>
      <c r="H9" s="397" t="str">
        <f>+②各校入力用ｼｰﾄ!I160</f>
        <v/>
      </c>
      <c r="I9" s="397"/>
      <c r="J9" s="398" t="str">
        <f>+②各校入力用ｼｰﾄ!J160</f>
        <v/>
      </c>
      <c r="K9" s="399"/>
      <c r="L9" s="396" t="str">
        <f>+②各校入力用ｼｰﾄ!K160</f>
        <v/>
      </c>
      <c r="M9" s="396"/>
      <c r="N9" s="396"/>
      <c r="O9" s="396"/>
      <c r="P9" s="396"/>
      <c r="Q9" s="393"/>
      <c r="R9" s="393"/>
    </row>
    <row r="10" spans="1:18" ht="35.1" customHeight="1">
      <c r="A10" s="106">
        <v>3</v>
      </c>
      <c r="B10" s="400" t="str">
        <f>②各校入力用ｼｰﾄ!E161&amp;"　"&amp;②各校入力用ｼｰﾄ!F161</f>
        <v>　</v>
      </c>
      <c r="C10" s="401"/>
      <c r="D10" s="402"/>
      <c r="E10" s="412" t="str">
        <f>②各校入力用ｼｰﾄ!G161&amp;"　"&amp;②各校入力用ｼｰﾄ!H161</f>
        <v>　</v>
      </c>
      <c r="F10" s="412"/>
      <c r="G10" s="413"/>
      <c r="H10" s="397" t="str">
        <f>+②各校入力用ｼｰﾄ!I161</f>
        <v/>
      </c>
      <c r="I10" s="397"/>
      <c r="J10" s="398" t="str">
        <f>+②各校入力用ｼｰﾄ!J161</f>
        <v/>
      </c>
      <c r="K10" s="399"/>
      <c r="L10" s="396" t="str">
        <f>+②各校入力用ｼｰﾄ!K161</f>
        <v/>
      </c>
      <c r="M10" s="396"/>
      <c r="N10" s="396"/>
      <c r="O10" s="396"/>
      <c r="P10" s="396"/>
      <c r="Q10" s="392"/>
      <c r="R10" s="392"/>
    </row>
    <row r="11" spans="1:18" ht="35.1" customHeight="1">
      <c r="A11" s="106">
        <v>4</v>
      </c>
      <c r="B11" s="400" t="str">
        <f>②各校入力用ｼｰﾄ!E162&amp;"　"&amp;②各校入力用ｼｰﾄ!F162</f>
        <v>　</v>
      </c>
      <c r="C11" s="401"/>
      <c r="D11" s="402"/>
      <c r="E11" s="412" t="str">
        <f>②各校入力用ｼｰﾄ!G162&amp;"　"&amp;②各校入力用ｼｰﾄ!H162</f>
        <v>　</v>
      </c>
      <c r="F11" s="412"/>
      <c r="G11" s="413"/>
      <c r="H11" s="397" t="str">
        <f>+②各校入力用ｼｰﾄ!I162</f>
        <v/>
      </c>
      <c r="I11" s="397"/>
      <c r="J11" s="398" t="str">
        <f>+②各校入力用ｼｰﾄ!J162</f>
        <v/>
      </c>
      <c r="K11" s="399"/>
      <c r="L11" s="396" t="str">
        <f>+②各校入力用ｼｰﾄ!K162</f>
        <v/>
      </c>
      <c r="M11" s="396"/>
      <c r="N11" s="396"/>
      <c r="O11" s="396"/>
      <c r="P11" s="396"/>
      <c r="Q11" s="393"/>
      <c r="R11" s="393"/>
    </row>
    <row r="12" spans="1:18" ht="35.1" customHeight="1">
      <c r="A12" s="106">
        <v>5</v>
      </c>
      <c r="B12" s="400" t="str">
        <f>②各校入力用ｼｰﾄ!E163&amp;"　"&amp;②各校入力用ｼｰﾄ!F163</f>
        <v>　</v>
      </c>
      <c r="C12" s="401"/>
      <c r="D12" s="402"/>
      <c r="E12" s="412" t="str">
        <f>②各校入力用ｼｰﾄ!G163&amp;"　"&amp;②各校入力用ｼｰﾄ!H163</f>
        <v>　</v>
      </c>
      <c r="F12" s="412"/>
      <c r="G12" s="413"/>
      <c r="H12" s="397" t="str">
        <f>+②各校入力用ｼｰﾄ!I163</f>
        <v/>
      </c>
      <c r="I12" s="397"/>
      <c r="J12" s="398" t="str">
        <f>+②各校入力用ｼｰﾄ!J163</f>
        <v/>
      </c>
      <c r="K12" s="399"/>
      <c r="L12" s="396" t="str">
        <f>+②各校入力用ｼｰﾄ!K163</f>
        <v/>
      </c>
      <c r="M12" s="396"/>
      <c r="N12" s="396"/>
      <c r="O12" s="396"/>
      <c r="P12" s="396"/>
      <c r="Q12" s="392"/>
      <c r="R12" s="392"/>
    </row>
    <row r="13" spans="1:18" ht="35.1" customHeight="1">
      <c r="A13" s="106">
        <v>6</v>
      </c>
      <c r="B13" s="400" t="str">
        <f>②各校入力用ｼｰﾄ!E164&amp;"　"&amp;②各校入力用ｼｰﾄ!F164</f>
        <v>　</v>
      </c>
      <c r="C13" s="401"/>
      <c r="D13" s="402"/>
      <c r="E13" s="412" t="str">
        <f>②各校入力用ｼｰﾄ!G164&amp;"　"&amp;②各校入力用ｼｰﾄ!H164</f>
        <v>　</v>
      </c>
      <c r="F13" s="412"/>
      <c r="G13" s="413"/>
      <c r="H13" s="397" t="str">
        <f>+②各校入力用ｼｰﾄ!I164</f>
        <v/>
      </c>
      <c r="I13" s="397"/>
      <c r="J13" s="398" t="str">
        <f>+②各校入力用ｼｰﾄ!J164</f>
        <v/>
      </c>
      <c r="K13" s="399"/>
      <c r="L13" s="396" t="str">
        <f>+②各校入力用ｼｰﾄ!K164</f>
        <v/>
      </c>
      <c r="M13" s="396"/>
      <c r="N13" s="396"/>
      <c r="O13" s="396"/>
      <c r="P13" s="396"/>
      <c r="Q13" s="393"/>
      <c r="R13" s="393"/>
    </row>
    <row r="14" spans="1:18" ht="35.1" customHeight="1">
      <c r="A14" s="106">
        <v>7</v>
      </c>
      <c r="B14" s="400" t="str">
        <f>②各校入力用ｼｰﾄ!E165&amp;"　"&amp;②各校入力用ｼｰﾄ!F165</f>
        <v>　</v>
      </c>
      <c r="C14" s="401"/>
      <c r="D14" s="402"/>
      <c r="E14" s="412" t="str">
        <f>②各校入力用ｼｰﾄ!G165&amp;"　"&amp;②各校入力用ｼｰﾄ!H165</f>
        <v>　</v>
      </c>
      <c r="F14" s="412"/>
      <c r="G14" s="413"/>
      <c r="H14" s="397" t="str">
        <f>+②各校入力用ｼｰﾄ!I165</f>
        <v/>
      </c>
      <c r="I14" s="397"/>
      <c r="J14" s="398" t="str">
        <f>+②各校入力用ｼｰﾄ!J165</f>
        <v/>
      </c>
      <c r="K14" s="399"/>
      <c r="L14" s="396" t="str">
        <f>+②各校入力用ｼｰﾄ!K165</f>
        <v/>
      </c>
      <c r="M14" s="396"/>
      <c r="N14" s="396"/>
      <c r="O14" s="396"/>
      <c r="P14" s="396"/>
      <c r="Q14" s="392"/>
      <c r="R14" s="392"/>
    </row>
    <row r="15" spans="1:18" ht="35.1" customHeight="1">
      <c r="A15" s="106">
        <v>8</v>
      </c>
      <c r="B15" s="400" t="str">
        <f>②各校入力用ｼｰﾄ!E166&amp;"　"&amp;②各校入力用ｼｰﾄ!F166</f>
        <v>　</v>
      </c>
      <c r="C15" s="401"/>
      <c r="D15" s="402"/>
      <c r="E15" s="412" t="str">
        <f>②各校入力用ｼｰﾄ!G166&amp;"　"&amp;②各校入力用ｼｰﾄ!H166</f>
        <v>　</v>
      </c>
      <c r="F15" s="412"/>
      <c r="G15" s="413"/>
      <c r="H15" s="397" t="str">
        <f>+②各校入力用ｼｰﾄ!I166</f>
        <v/>
      </c>
      <c r="I15" s="397"/>
      <c r="J15" s="398" t="str">
        <f>+②各校入力用ｼｰﾄ!J166</f>
        <v/>
      </c>
      <c r="K15" s="399"/>
      <c r="L15" s="396" t="str">
        <f>+②各校入力用ｼｰﾄ!K166</f>
        <v/>
      </c>
      <c r="M15" s="396"/>
      <c r="N15" s="396"/>
      <c r="O15" s="396"/>
      <c r="P15" s="396"/>
      <c r="Q15" s="393"/>
      <c r="R15" s="393"/>
    </row>
    <row r="16" spans="1:18" ht="35.1" customHeight="1">
      <c r="A16" s="106">
        <v>9</v>
      </c>
      <c r="B16" s="400" t="str">
        <f>②各校入力用ｼｰﾄ!E167&amp;"　"&amp;②各校入力用ｼｰﾄ!F167</f>
        <v>　</v>
      </c>
      <c r="C16" s="401"/>
      <c r="D16" s="402"/>
      <c r="E16" s="412" t="str">
        <f>②各校入力用ｼｰﾄ!G167&amp;"　"&amp;②各校入力用ｼｰﾄ!H167</f>
        <v>　</v>
      </c>
      <c r="F16" s="412"/>
      <c r="G16" s="413"/>
      <c r="H16" s="397" t="str">
        <f>+②各校入力用ｼｰﾄ!I167</f>
        <v/>
      </c>
      <c r="I16" s="397"/>
      <c r="J16" s="398" t="str">
        <f>+②各校入力用ｼｰﾄ!J167</f>
        <v/>
      </c>
      <c r="K16" s="399"/>
      <c r="L16" s="396" t="str">
        <f>+②各校入力用ｼｰﾄ!K167</f>
        <v/>
      </c>
      <c r="M16" s="396"/>
      <c r="N16" s="396"/>
      <c r="O16" s="396"/>
      <c r="P16" s="396"/>
      <c r="Q16" s="392"/>
      <c r="R16" s="392"/>
    </row>
    <row r="17" spans="1:18" ht="35.1" customHeight="1">
      <c r="A17" s="106">
        <v>10</v>
      </c>
      <c r="B17" s="400" t="str">
        <f>②各校入力用ｼｰﾄ!E168&amp;"　"&amp;②各校入力用ｼｰﾄ!F168</f>
        <v>　</v>
      </c>
      <c r="C17" s="401"/>
      <c r="D17" s="402"/>
      <c r="E17" s="412" t="str">
        <f>②各校入力用ｼｰﾄ!G168&amp;"　"&amp;②各校入力用ｼｰﾄ!H168</f>
        <v>　</v>
      </c>
      <c r="F17" s="412"/>
      <c r="G17" s="413"/>
      <c r="H17" s="397" t="str">
        <f>+②各校入力用ｼｰﾄ!I168</f>
        <v/>
      </c>
      <c r="I17" s="397"/>
      <c r="J17" s="398" t="str">
        <f>+②各校入力用ｼｰﾄ!J168</f>
        <v/>
      </c>
      <c r="K17" s="399"/>
      <c r="L17" s="396" t="str">
        <f>+②各校入力用ｼｰﾄ!K168</f>
        <v/>
      </c>
      <c r="M17" s="396"/>
      <c r="N17" s="396"/>
      <c r="O17" s="396"/>
      <c r="P17" s="396"/>
      <c r="Q17" s="393"/>
      <c r="R17" s="393"/>
    </row>
    <row r="18" spans="1:18" ht="35.1" customHeight="1">
      <c r="A18" s="106">
        <v>11</v>
      </c>
      <c r="B18" s="400" t="str">
        <f>②各校入力用ｼｰﾄ!E169&amp;"　"&amp;②各校入力用ｼｰﾄ!F169</f>
        <v>　</v>
      </c>
      <c r="C18" s="401"/>
      <c r="D18" s="402"/>
      <c r="E18" s="412" t="str">
        <f>②各校入力用ｼｰﾄ!G169&amp;"　"&amp;②各校入力用ｼｰﾄ!H169</f>
        <v>　</v>
      </c>
      <c r="F18" s="412"/>
      <c r="G18" s="413"/>
      <c r="H18" s="397" t="str">
        <f>+②各校入力用ｼｰﾄ!I169</f>
        <v/>
      </c>
      <c r="I18" s="397"/>
      <c r="J18" s="398" t="str">
        <f>+②各校入力用ｼｰﾄ!J169</f>
        <v/>
      </c>
      <c r="K18" s="399"/>
      <c r="L18" s="396" t="str">
        <f>+②各校入力用ｼｰﾄ!K169</f>
        <v/>
      </c>
      <c r="M18" s="396"/>
      <c r="N18" s="396"/>
      <c r="O18" s="396"/>
      <c r="P18" s="396"/>
      <c r="Q18" s="392"/>
      <c r="R18" s="392"/>
    </row>
    <row r="19" spans="1:18" ht="35.1" customHeight="1">
      <c r="A19" s="106">
        <v>12</v>
      </c>
      <c r="B19" s="400" t="str">
        <f>②各校入力用ｼｰﾄ!E170&amp;"　"&amp;②各校入力用ｼｰﾄ!F170</f>
        <v>　</v>
      </c>
      <c r="C19" s="401"/>
      <c r="D19" s="402"/>
      <c r="E19" s="412" t="str">
        <f>②各校入力用ｼｰﾄ!G170&amp;"　"&amp;②各校入力用ｼｰﾄ!H170</f>
        <v>　</v>
      </c>
      <c r="F19" s="412"/>
      <c r="G19" s="413"/>
      <c r="H19" s="397" t="str">
        <f>+②各校入力用ｼｰﾄ!I170</f>
        <v/>
      </c>
      <c r="I19" s="397"/>
      <c r="J19" s="398" t="str">
        <f>+②各校入力用ｼｰﾄ!J170</f>
        <v/>
      </c>
      <c r="K19" s="399"/>
      <c r="L19" s="396" t="str">
        <f>+②各校入力用ｼｰﾄ!K170</f>
        <v/>
      </c>
      <c r="M19" s="396"/>
      <c r="N19" s="396"/>
      <c r="O19" s="396"/>
      <c r="P19" s="396"/>
      <c r="Q19" s="393"/>
      <c r="R19" s="393"/>
    </row>
    <row r="20" spans="1:18" ht="35.1" customHeight="1">
      <c r="A20" s="106">
        <v>13</v>
      </c>
      <c r="B20" s="400" t="str">
        <f>②各校入力用ｼｰﾄ!E171&amp;"　"&amp;②各校入力用ｼｰﾄ!F171</f>
        <v>　</v>
      </c>
      <c r="C20" s="401"/>
      <c r="D20" s="402"/>
      <c r="E20" s="412" t="str">
        <f>②各校入力用ｼｰﾄ!G171&amp;"　"&amp;②各校入力用ｼｰﾄ!H171</f>
        <v>　</v>
      </c>
      <c r="F20" s="412"/>
      <c r="G20" s="413"/>
      <c r="H20" s="397" t="str">
        <f>+②各校入力用ｼｰﾄ!I171</f>
        <v/>
      </c>
      <c r="I20" s="397"/>
      <c r="J20" s="398" t="str">
        <f>+②各校入力用ｼｰﾄ!J171</f>
        <v/>
      </c>
      <c r="K20" s="399"/>
      <c r="L20" s="396" t="str">
        <f>+②各校入力用ｼｰﾄ!K171</f>
        <v/>
      </c>
      <c r="M20" s="396"/>
      <c r="N20" s="396"/>
      <c r="O20" s="396"/>
      <c r="P20" s="396"/>
      <c r="Q20" s="392"/>
      <c r="R20" s="392"/>
    </row>
    <row r="21" spans="1:18" ht="35.1" customHeight="1">
      <c r="A21" s="106">
        <v>14</v>
      </c>
      <c r="B21" s="400" t="str">
        <f>②各校入力用ｼｰﾄ!E172&amp;"　"&amp;②各校入力用ｼｰﾄ!F172</f>
        <v>　</v>
      </c>
      <c r="C21" s="401"/>
      <c r="D21" s="402"/>
      <c r="E21" s="412" t="str">
        <f>②各校入力用ｼｰﾄ!G172&amp;"　"&amp;②各校入力用ｼｰﾄ!H172</f>
        <v>　</v>
      </c>
      <c r="F21" s="412"/>
      <c r="G21" s="413"/>
      <c r="H21" s="397" t="str">
        <f>+②各校入力用ｼｰﾄ!I172</f>
        <v/>
      </c>
      <c r="I21" s="397"/>
      <c r="J21" s="398" t="str">
        <f>+②各校入力用ｼｰﾄ!J172</f>
        <v/>
      </c>
      <c r="K21" s="399"/>
      <c r="L21" s="396" t="str">
        <f>+②各校入力用ｼｰﾄ!K172</f>
        <v/>
      </c>
      <c r="M21" s="396"/>
      <c r="N21" s="396"/>
      <c r="O21" s="396"/>
      <c r="P21" s="396"/>
      <c r="Q21" s="393"/>
      <c r="R21" s="393"/>
    </row>
    <row r="22" spans="1:18" ht="15" customHeight="1">
      <c r="A22" s="70"/>
      <c r="B22" s="71"/>
      <c r="C22" s="71"/>
      <c r="D22" s="71"/>
      <c r="E22" s="71"/>
      <c r="F22" s="71"/>
      <c r="G22" s="71"/>
      <c r="H22" s="72"/>
      <c r="I22" s="72"/>
      <c r="J22" s="73"/>
      <c r="K22" s="73"/>
      <c r="L22" s="71"/>
      <c r="M22" s="71"/>
      <c r="N22" s="71"/>
      <c r="O22" s="71"/>
      <c r="P22" s="71"/>
      <c r="Q22" s="74" t="s">
        <v>169</v>
      </c>
      <c r="R22" s="74" t="s">
        <v>169</v>
      </c>
    </row>
    <row r="23" spans="1:18" ht="20.100000000000001" customHeight="1">
      <c r="A23" s="63"/>
      <c r="B23" s="63"/>
      <c r="C23" s="63"/>
      <c r="D23" s="63"/>
      <c r="E23" s="63"/>
      <c r="F23" s="63"/>
      <c r="G23" s="63"/>
      <c r="H23" s="63"/>
      <c r="I23" s="63"/>
      <c r="J23" s="63"/>
      <c r="K23" s="63"/>
      <c r="L23" s="63"/>
      <c r="M23" s="63"/>
      <c r="N23" s="63"/>
      <c r="O23" s="411" t="s">
        <v>168</v>
      </c>
      <c r="P23" s="411"/>
      <c r="Q23" s="411"/>
      <c r="R23" s="411"/>
    </row>
    <row r="24" spans="1:18" ht="24" customHeight="1">
      <c r="A24" s="410" t="s">
        <v>189</v>
      </c>
      <c r="B24" s="410"/>
      <c r="C24" s="410"/>
      <c r="D24" s="410"/>
      <c r="E24" s="410"/>
      <c r="F24" s="410"/>
      <c r="G24" s="410"/>
      <c r="H24" s="410"/>
      <c r="I24" s="410"/>
      <c r="J24" s="410"/>
      <c r="K24" s="410"/>
      <c r="L24" s="410"/>
      <c r="M24" s="410"/>
      <c r="N24" s="410"/>
      <c r="O24" s="410"/>
      <c r="P24" s="410"/>
      <c r="Q24" s="63"/>
      <c r="R24" s="63"/>
    </row>
    <row r="25" spans="1:18" ht="24" customHeight="1">
      <c r="A25" s="63"/>
      <c r="B25" s="63"/>
      <c r="C25" s="63"/>
      <c r="D25" s="63">
        <f>+②各校入力用ｼｰﾄ!C4</f>
        <v>0</v>
      </c>
      <c r="E25" s="63" t="s">
        <v>11</v>
      </c>
      <c r="F25" s="63">
        <f>+②各校入力用ｼｰﾄ!C5</f>
        <v>0</v>
      </c>
      <c r="G25" s="63" t="s">
        <v>12</v>
      </c>
      <c r="H25" s="63">
        <f>+②各校入力用ｼｰﾄ!C6</f>
        <v>0</v>
      </c>
      <c r="I25" s="63" t="s">
        <v>13</v>
      </c>
      <c r="M25" s="63"/>
      <c r="N25" s="63"/>
      <c r="O25" s="63"/>
      <c r="P25" s="63"/>
    </row>
    <row r="26" spans="1:18" ht="28.5" customHeight="1">
      <c r="A26" s="63"/>
      <c r="B26" s="63"/>
      <c r="C26" s="414" t="str">
        <f>+②各校入力用ｼｰﾄ!E2</f>
        <v/>
      </c>
      <c r="D26" s="414"/>
      <c r="E26" s="414"/>
      <c r="F26" s="414"/>
      <c r="G26" s="409" t="s">
        <v>14</v>
      </c>
      <c r="H26" s="409"/>
      <c r="I26" s="409"/>
      <c r="J26" s="409"/>
      <c r="K26" s="409">
        <f>+②各校入力用ｼｰﾄ!C3</f>
        <v>0</v>
      </c>
      <c r="L26" s="409"/>
      <c r="M26" s="409"/>
      <c r="N26" s="409"/>
      <c r="O26" s="409"/>
      <c r="P26" s="409"/>
      <c r="Q26" s="409"/>
      <c r="R26" s="98" t="s">
        <v>15</v>
      </c>
    </row>
  </sheetData>
  <mergeCells count="110">
    <mergeCell ref="A4:C4"/>
    <mergeCell ref="D4:I4"/>
    <mergeCell ref="L4:R4"/>
    <mergeCell ref="J5:N5"/>
    <mergeCell ref="O5:R5"/>
    <mergeCell ref="J6:N6"/>
    <mergeCell ref="O6:R6"/>
    <mergeCell ref="A1:E1"/>
    <mergeCell ref="F1:G1"/>
    <mergeCell ref="H1:J1"/>
    <mergeCell ref="A2:B2"/>
    <mergeCell ref="C2:D2"/>
    <mergeCell ref="B7:D7"/>
    <mergeCell ref="E7:G7"/>
    <mergeCell ref="H7:I7"/>
    <mergeCell ref="J7:K7"/>
    <mergeCell ref="L7:P7"/>
    <mergeCell ref="B8:D8"/>
    <mergeCell ref="E8:G8"/>
    <mergeCell ref="H8:I8"/>
    <mergeCell ref="J8:K8"/>
    <mergeCell ref="R8:R9"/>
    <mergeCell ref="B9:D9"/>
    <mergeCell ref="E9:G9"/>
    <mergeCell ref="H9:I9"/>
    <mergeCell ref="J9:K9"/>
    <mergeCell ref="L9:P9"/>
    <mergeCell ref="E10:G10"/>
    <mergeCell ref="H10:I10"/>
    <mergeCell ref="J10:K10"/>
    <mergeCell ref="L10:P10"/>
    <mergeCell ref="L8:P8"/>
    <mergeCell ref="Q8:Q9"/>
    <mergeCell ref="J12:K12"/>
    <mergeCell ref="L12:P12"/>
    <mergeCell ref="Q10:Q11"/>
    <mergeCell ref="R10:R11"/>
    <mergeCell ref="B11:D11"/>
    <mergeCell ref="E11:G11"/>
    <mergeCell ref="H11:I11"/>
    <mergeCell ref="J11:K11"/>
    <mergeCell ref="L11:P11"/>
    <mergeCell ref="B10:D10"/>
    <mergeCell ref="Q12:Q13"/>
    <mergeCell ref="R12:R13"/>
    <mergeCell ref="B13:D13"/>
    <mergeCell ref="E13:G13"/>
    <mergeCell ref="H13:I13"/>
    <mergeCell ref="J13:K13"/>
    <mergeCell ref="L13:P13"/>
    <mergeCell ref="B12:D12"/>
    <mergeCell ref="E12:G12"/>
    <mergeCell ref="H12:I12"/>
    <mergeCell ref="R14:R15"/>
    <mergeCell ref="B15:D15"/>
    <mergeCell ref="E15:G15"/>
    <mergeCell ref="H15:I15"/>
    <mergeCell ref="J15:K15"/>
    <mergeCell ref="L15:P15"/>
    <mergeCell ref="B14:D14"/>
    <mergeCell ref="E14:G14"/>
    <mergeCell ref="H14:I14"/>
    <mergeCell ref="J14:K14"/>
    <mergeCell ref="B16:D16"/>
    <mergeCell ref="E16:G16"/>
    <mergeCell ref="H16:I16"/>
    <mergeCell ref="J16:K16"/>
    <mergeCell ref="L16:P16"/>
    <mergeCell ref="Q14:Q15"/>
    <mergeCell ref="L14:P14"/>
    <mergeCell ref="H18:I18"/>
    <mergeCell ref="J18:K18"/>
    <mergeCell ref="L18:P18"/>
    <mergeCell ref="Q16:Q17"/>
    <mergeCell ref="B18:D18"/>
    <mergeCell ref="E18:G18"/>
    <mergeCell ref="R20:R21"/>
    <mergeCell ref="B21:D21"/>
    <mergeCell ref="E21:G21"/>
    <mergeCell ref="H21:I21"/>
    <mergeCell ref="J21:K21"/>
    <mergeCell ref="L21:P21"/>
    <mergeCell ref="B20:D20"/>
    <mergeCell ref="E20:G20"/>
    <mergeCell ref="H20:I20"/>
    <mergeCell ref="J20:K20"/>
    <mergeCell ref="O23:R23"/>
    <mergeCell ref="A24:P24"/>
    <mergeCell ref="C26:F26"/>
    <mergeCell ref="G26:J26"/>
    <mergeCell ref="K26:Q26"/>
    <mergeCell ref="A5:C5"/>
    <mergeCell ref="D5:I5"/>
    <mergeCell ref="A6:C6"/>
    <mergeCell ref="D6:I6"/>
    <mergeCell ref="Q20:Q21"/>
    <mergeCell ref="R16:R17"/>
    <mergeCell ref="B17:D17"/>
    <mergeCell ref="E17:G17"/>
    <mergeCell ref="H17:I17"/>
    <mergeCell ref="J17:K17"/>
    <mergeCell ref="L17:P17"/>
    <mergeCell ref="L20:P20"/>
    <mergeCell ref="Q18:Q19"/>
    <mergeCell ref="R18:R19"/>
    <mergeCell ref="B19:D19"/>
    <mergeCell ref="E19:G19"/>
    <mergeCell ref="H19:I19"/>
    <mergeCell ref="J19:K19"/>
    <mergeCell ref="L19:P19"/>
  </mergeCells>
  <phoneticPr fontId="3"/>
  <pageMargins left="0.74803149606299213" right="0.74803149606299213" top="0.78740157480314965" bottom="0.59055118110236227" header="0.51181102362204722" footer="0.51181102362204722"/>
  <pageSetup paperSize="9" scale="99" orientation="portrait" horizontalDpi="4294967293"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IQ65455"/>
  <sheetViews>
    <sheetView workbookViewId="0">
      <selection activeCell="G10" sqref="G10"/>
    </sheetView>
  </sheetViews>
  <sheetFormatPr defaultRowHeight="13.5"/>
  <cols>
    <col min="1" max="1" width="5.25" style="10" bestFit="1" customWidth="1"/>
    <col min="2" max="4" width="10.25" style="10" bestFit="1" customWidth="1"/>
    <col min="5" max="5" width="5.25" style="10" bestFit="1" customWidth="1"/>
    <col min="6" max="6" width="11" style="10" bestFit="1" customWidth="1"/>
    <col min="7" max="7" width="10.25" style="10" bestFit="1" customWidth="1"/>
    <col min="8" max="8" width="5.25" style="10" bestFit="1" customWidth="1"/>
    <col min="9" max="9" width="11" style="10" bestFit="1" customWidth="1"/>
    <col min="10" max="10" width="10.25" style="10" bestFit="1" customWidth="1"/>
    <col min="11" max="11" width="5.25" style="10" bestFit="1" customWidth="1"/>
    <col min="12" max="12" width="11" style="10" bestFit="1" customWidth="1"/>
    <col min="13" max="13" width="10.25" style="10" bestFit="1" customWidth="1"/>
    <col min="14" max="14" width="5.25" style="10" bestFit="1" customWidth="1"/>
    <col min="15" max="15" width="11" style="10" bestFit="1" customWidth="1"/>
    <col min="16" max="16" width="10.25" style="10" bestFit="1" customWidth="1"/>
    <col min="17" max="17" width="5.25" style="10" bestFit="1" customWidth="1"/>
    <col min="18" max="18" width="11" style="10" bestFit="1" customWidth="1"/>
    <col min="19" max="19" width="10.25" style="10" bestFit="1" customWidth="1"/>
    <col min="20" max="20" width="5.25" style="10" bestFit="1" customWidth="1"/>
    <col min="21" max="21" width="11" style="10" bestFit="1" customWidth="1"/>
    <col min="22" max="22" width="10.25" style="10" bestFit="1" customWidth="1"/>
    <col min="23" max="23" width="5.25" style="10" bestFit="1" customWidth="1"/>
    <col min="24" max="24" width="11" style="10" bestFit="1" customWidth="1"/>
    <col min="25" max="25" width="10.25" style="10" bestFit="1" customWidth="1"/>
    <col min="26" max="26" width="5.375" style="10" bestFit="1" customWidth="1"/>
    <col min="27" max="27" width="12.125" style="10" customWidth="1"/>
    <col min="28" max="28" width="10.25" style="10" bestFit="1" customWidth="1"/>
    <col min="29" max="29" width="5.375" style="10" bestFit="1" customWidth="1"/>
    <col min="30" max="30" width="11" style="10" bestFit="1" customWidth="1"/>
    <col min="31" max="31" width="11.625" style="10" bestFit="1" customWidth="1"/>
    <col min="32" max="32" width="5.375" style="10" bestFit="1" customWidth="1"/>
    <col min="33" max="33" width="11" style="10" bestFit="1" customWidth="1"/>
    <col min="34" max="249" width="9" style="10"/>
    <col min="250" max="250" width="12.625" style="10" bestFit="1" customWidth="1"/>
    <col min="251" max="251" width="10.5" style="10" bestFit="1" customWidth="1"/>
    <col min="252" max="16384" width="9" style="10"/>
  </cols>
  <sheetData>
    <row r="1" spans="1:33" ht="11.25" customHeight="1">
      <c r="A1" s="435" t="s">
        <v>25</v>
      </c>
      <c r="B1" s="435"/>
      <c r="C1" s="435"/>
      <c r="D1" s="437" t="s">
        <v>26</v>
      </c>
      <c r="E1" s="437"/>
      <c r="F1" s="437"/>
      <c r="G1" s="437"/>
      <c r="H1" s="437"/>
      <c r="I1" s="437"/>
      <c r="J1" s="438"/>
      <c r="K1" s="441" t="s">
        <v>42</v>
      </c>
      <c r="L1" s="442"/>
      <c r="M1" s="445" t="s">
        <v>131</v>
      </c>
    </row>
    <row r="2" spans="1:33" ht="11.25" customHeight="1" thickBot="1">
      <c r="A2" s="436"/>
      <c r="B2" s="436"/>
      <c r="C2" s="436"/>
      <c r="D2" s="439"/>
      <c r="E2" s="439"/>
      <c r="F2" s="439"/>
      <c r="G2" s="439"/>
      <c r="H2" s="439"/>
      <c r="I2" s="439"/>
      <c r="J2" s="440"/>
      <c r="K2" s="443"/>
      <c r="L2" s="444"/>
      <c r="M2" s="446"/>
    </row>
    <row r="3" spans="1:33" ht="16.5" customHeight="1">
      <c r="J3" s="11"/>
      <c r="K3" s="11"/>
      <c r="L3" s="11"/>
      <c r="M3" s="11"/>
    </row>
    <row r="4" spans="1:33" ht="16.5" hidden="1" customHeight="1">
      <c r="A4" s="10">
        <v>1</v>
      </c>
      <c r="B4" s="10">
        <v>2</v>
      </c>
      <c r="C4" s="10">
        <v>3</v>
      </c>
      <c r="D4" s="10">
        <v>4</v>
      </c>
      <c r="E4" s="10">
        <v>5</v>
      </c>
      <c r="F4" s="10">
        <v>6</v>
      </c>
      <c r="G4" s="10">
        <v>7</v>
      </c>
      <c r="H4" s="10">
        <v>8</v>
      </c>
      <c r="I4" s="10">
        <v>9</v>
      </c>
      <c r="J4" s="10">
        <v>10</v>
      </c>
      <c r="K4" s="10">
        <v>11</v>
      </c>
      <c r="L4" s="10">
        <v>12</v>
      </c>
      <c r="M4" s="10">
        <v>13</v>
      </c>
      <c r="N4" s="10">
        <v>14</v>
      </c>
      <c r="O4" s="10">
        <v>15</v>
      </c>
      <c r="P4" s="10">
        <v>16</v>
      </c>
      <c r="Q4" s="10">
        <v>17</v>
      </c>
      <c r="R4" s="10">
        <v>18</v>
      </c>
      <c r="S4" s="10">
        <v>19</v>
      </c>
      <c r="T4" s="10">
        <v>20</v>
      </c>
      <c r="U4" s="10">
        <v>21</v>
      </c>
      <c r="V4" s="10">
        <v>22</v>
      </c>
      <c r="W4" s="10">
        <v>23</v>
      </c>
      <c r="X4" s="10">
        <v>24</v>
      </c>
      <c r="Y4" s="10">
        <v>25</v>
      </c>
      <c r="Z4" s="10">
        <v>26</v>
      </c>
      <c r="AA4" s="10">
        <v>27</v>
      </c>
      <c r="AB4" s="10">
        <v>28</v>
      </c>
      <c r="AC4" s="10">
        <v>29</v>
      </c>
      <c r="AD4" s="10">
        <v>30</v>
      </c>
      <c r="AE4" s="10">
        <v>31</v>
      </c>
      <c r="AF4" s="10">
        <v>32</v>
      </c>
      <c r="AG4" s="10">
        <v>33</v>
      </c>
    </row>
    <row r="5" spans="1:33" s="17" customFormat="1" ht="35.25" customHeight="1" thickBot="1">
      <c r="A5" s="12" t="s">
        <v>24</v>
      </c>
      <c r="B5" s="13" t="s">
        <v>28</v>
      </c>
      <c r="C5" s="12" t="s">
        <v>29</v>
      </c>
      <c r="D5" s="14" t="s">
        <v>30</v>
      </c>
      <c r="E5" s="15" t="s">
        <v>10</v>
      </c>
      <c r="F5" s="16" t="s">
        <v>31</v>
      </c>
      <c r="G5" s="14" t="s">
        <v>32</v>
      </c>
      <c r="H5" s="15" t="s">
        <v>10</v>
      </c>
      <c r="I5" s="16" t="s">
        <v>31</v>
      </c>
      <c r="J5" s="14" t="s">
        <v>33</v>
      </c>
      <c r="K5" s="15" t="s">
        <v>10</v>
      </c>
      <c r="L5" s="16" t="s">
        <v>31</v>
      </c>
      <c r="M5" s="14" t="s">
        <v>34</v>
      </c>
      <c r="N5" s="15" t="s">
        <v>10</v>
      </c>
      <c r="O5" s="16" t="s">
        <v>31</v>
      </c>
      <c r="P5" s="14" t="s">
        <v>35</v>
      </c>
      <c r="Q5" s="15" t="s">
        <v>10</v>
      </c>
      <c r="R5" s="16" t="s">
        <v>31</v>
      </c>
      <c r="S5" s="14" t="s">
        <v>36</v>
      </c>
      <c r="T5" s="15" t="s">
        <v>10</v>
      </c>
      <c r="U5" s="16" t="s">
        <v>31</v>
      </c>
      <c r="V5" s="14" t="s">
        <v>37</v>
      </c>
      <c r="W5" s="15" t="s">
        <v>10</v>
      </c>
      <c r="X5" s="16" t="s">
        <v>31</v>
      </c>
      <c r="Y5" s="14" t="s">
        <v>38</v>
      </c>
      <c r="Z5" s="15" t="s">
        <v>10</v>
      </c>
      <c r="AA5" s="16" t="s">
        <v>31</v>
      </c>
      <c r="AB5" s="14" t="s">
        <v>39</v>
      </c>
      <c r="AC5" s="15" t="s">
        <v>10</v>
      </c>
      <c r="AD5" s="16" t="s">
        <v>31</v>
      </c>
      <c r="AE5" s="14" t="s">
        <v>40</v>
      </c>
      <c r="AF5" s="15" t="s">
        <v>10</v>
      </c>
      <c r="AG5" s="16" t="s">
        <v>31</v>
      </c>
    </row>
    <row r="6" spans="1:33" s="57" customFormat="1" ht="31.5" customHeight="1" thickTop="1">
      <c r="A6" s="52"/>
      <c r="B6" s="53" t="str">
        <f>+②各校入力用ｼｰﾄ!E2</f>
        <v/>
      </c>
      <c r="C6" s="54">
        <f>+②各校入力用ｼｰﾄ!C18</f>
        <v>0</v>
      </c>
      <c r="D6" s="55" t="str">
        <f>+②各校入力用ｼｰﾄ!$E19&amp;" "&amp;②各校入力用ｼｰﾄ!$F19</f>
        <v xml:space="preserve"> </v>
      </c>
      <c r="E6" s="56" t="str">
        <f>+②各校入力用ｼｰﾄ!$I19</f>
        <v/>
      </c>
      <c r="F6" s="49" t="str">
        <f>+②各校入力用ｼｰﾄ!$J19</f>
        <v/>
      </c>
      <c r="G6" s="55" t="str">
        <f>+②各校入力用ｼｰﾄ!$E20&amp;" "&amp;②各校入力用ｼｰﾄ!$F20</f>
        <v xml:space="preserve"> </v>
      </c>
      <c r="H6" s="56" t="str">
        <f>+②各校入力用ｼｰﾄ!$I20</f>
        <v/>
      </c>
      <c r="I6" s="49" t="str">
        <f>+②各校入力用ｼｰﾄ!$J20</f>
        <v/>
      </c>
      <c r="J6" s="55" t="str">
        <f>+②各校入力用ｼｰﾄ!$E21&amp;" "&amp;②各校入力用ｼｰﾄ!$F21</f>
        <v xml:space="preserve"> </v>
      </c>
      <c r="K6" s="56" t="str">
        <f>+②各校入力用ｼｰﾄ!$I21</f>
        <v/>
      </c>
      <c r="L6" s="49" t="str">
        <f>+②各校入力用ｼｰﾄ!$J21</f>
        <v/>
      </c>
      <c r="M6" s="55" t="str">
        <f>+②各校入力用ｼｰﾄ!$E22&amp;" "&amp;②各校入力用ｼｰﾄ!$F22</f>
        <v xml:space="preserve"> </v>
      </c>
      <c r="N6" s="56" t="str">
        <f>+②各校入力用ｼｰﾄ!$I22</f>
        <v/>
      </c>
      <c r="O6" s="49" t="str">
        <f>+②各校入力用ｼｰﾄ!$J22</f>
        <v/>
      </c>
      <c r="P6" s="55" t="str">
        <f>+②各校入力用ｼｰﾄ!$E23&amp;" "&amp;②各校入力用ｼｰﾄ!$F23</f>
        <v xml:space="preserve"> </v>
      </c>
      <c r="Q6" s="56" t="str">
        <f>+②各校入力用ｼｰﾄ!$I23</f>
        <v/>
      </c>
      <c r="R6" s="49" t="str">
        <f>+②各校入力用ｼｰﾄ!$J23</f>
        <v/>
      </c>
      <c r="S6" s="55" t="str">
        <f>+②各校入力用ｼｰﾄ!$E24&amp;" "&amp;②各校入力用ｼｰﾄ!$F24</f>
        <v xml:space="preserve"> </v>
      </c>
      <c r="T6" s="56" t="str">
        <f>+②各校入力用ｼｰﾄ!$I24</f>
        <v/>
      </c>
      <c r="U6" s="49" t="str">
        <f>+②各校入力用ｼｰﾄ!$J24</f>
        <v/>
      </c>
      <c r="V6" s="55" t="str">
        <f>+②各校入力用ｼｰﾄ!$E25&amp;" "&amp;②各校入力用ｼｰﾄ!$F25</f>
        <v xml:space="preserve"> </v>
      </c>
      <c r="W6" s="56" t="str">
        <f>+②各校入力用ｼｰﾄ!$I25</f>
        <v/>
      </c>
      <c r="X6" s="49" t="str">
        <f>+②各校入力用ｼｰﾄ!$J25</f>
        <v/>
      </c>
      <c r="Y6" s="55" t="str">
        <f>+②各校入力用ｼｰﾄ!$E26&amp;" "&amp;②各校入力用ｼｰﾄ!$F26</f>
        <v xml:space="preserve"> </v>
      </c>
      <c r="Z6" s="56" t="str">
        <f>+②各校入力用ｼｰﾄ!$I26</f>
        <v/>
      </c>
      <c r="AA6" s="49" t="str">
        <f>+②各校入力用ｼｰﾄ!$J26</f>
        <v/>
      </c>
      <c r="AB6" s="55" t="str">
        <f>+②各校入力用ｼｰﾄ!$E27&amp;" "&amp;②各校入力用ｼｰﾄ!$F27</f>
        <v xml:space="preserve"> </v>
      </c>
      <c r="AC6" s="56" t="str">
        <f>+②各校入力用ｼｰﾄ!$I27</f>
        <v/>
      </c>
      <c r="AD6" s="49" t="str">
        <f>+②各校入力用ｼｰﾄ!$J27</f>
        <v/>
      </c>
      <c r="AE6" s="55" t="str">
        <f>+②各校入力用ｼｰﾄ!$E28&amp;" "&amp;②各校入力用ｼｰﾄ!$F28</f>
        <v xml:space="preserve"> </v>
      </c>
      <c r="AF6" s="56" t="str">
        <f>+②各校入力用ｼｰﾄ!$I28</f>
        <v/>
      </c>
      <c r="AG6" s="49" t="str">
        <f>+②各校入力用ｼｰﾄ!$J28</f>
        <v/>
      </c>
    </row>
    <row r="7" spans="1:33" s="57" customFormat="1" ht="31.5" customHeight="1">
      <c r="A7" s="52"/>
      <c r="B7" s="53"/>
      <c r="C7" s="54"/>
      <c r="D7" s="58"/>
      <c r="E7" s="59"/>
      <c r="F7" s="38"/>
      <c r="G7" s="58"/>
      <c r="H7" s="59"/>
      <c r="I7" s="38"/>
      <c r="J7" s="58"/>
      <c r="K7" s="59"/>
      <c r="L7" s="38"/>
      <c r="M7" s="58"/>
      <c r="N7" s="59"/>
      <c r="O7" s="38"/>
      <c r="P7" s="58"/>
      <c r="Q7" s="59"/>
      <c r="R7" s="38"/>
      <c r="S7" s="58"/>
      <c r="T7" s="59"/>
      <c r="U7" s="38"/>
      <c r="V7" s="58"/>
      <c r="W7" s="59"/>
      <c r="X7" s="38"/>
      <c r="Y7" s="58"/>
      <c r="Z7" s="59"/>
      <c r="AA7" s="38"/>
      <c r="AB7" s="58"/>
      <c r="AC7" s="59"/>
      <c r="AD7" s="38"/>
      <c r="AE7" s="58"/>
      <c r="AF7" s="59"/>
      <c r="AG7" s="38"/>
    </row>
    <row r="65448" spans="250:251">
      <c r="IP65448" s="10" t="s">
        <v>41</v>
      </c>
      <c r="IQ65448" s="10" t="s">
        <v>42</v>
      </c>
    </row>
    <row r="65449" spans="250:251">
      <c r="IP65449" s="10" t="s">
        <v>43</v>
      </c>
      <c r="IQ65449" s="10" t="s">
        <v>44</v>
      </c>
    </row>
    <row r="65450" spans="250:251">
      <c r="IP65450" s="10" t="s">
        <v>25</v>
      </c>
      <c r="IQ65450" s="10" t="s">
        <v>45</v>
      </c>
    </row>
    <row r="65451" spans="250:251">
      <c r="IQ65451" s="10" t="s">
        <v>46</v>
      </c>
    </row>
    <row r="65452" spans="250:251">
      <c r="IQ65452" s="10" t="s">
        <v>27</v>
      </c>
    </row>
    <row r="65453" spans="250:251">
      <c r="IQ65453" s="10" t="s">
        <v>47</v>
      </c>
    </row>
    <row r="65454" spans="250:251">
      <c r="IQ65454" s="10" t="s">
        <v>48</v>
      </c>
    </row>
    <row r="65455" spans="250:251">
      <c r="IQ65455" s="10" t="s">
        <v>49</v>
      </c>
    </row>
  </sheetData>
  <mergeCells count="4">
    <mergeCell ref="A1:C2"/>
    <mergeCell ref="D1:J2"/>
    <mergeCell ref="K1:L2"/>
    <mergeCell ref="M1:M2"/>
  </mergeCells>
  <phoneticPr fontId="3"/>
  <conditionalFormatting sqref="K1">
    <cfRule type="cellIs" dxfId="15" priority="1" stopIfTrue="1" operator="equal">
      <formula>"地区を選択"</formula>
    </cfRule>
  </conditionalFormatting>
  <conditionalFormatting sqref="A1:C2">
    <cfRule type="cellIs" dxfId="14" priority="2" stopIfTrue="1" operator="equal">
      <formula>"大会を選択"</formula>
    </cfRule>
  </conditionalFormatting>
  <dataValidations count="2">
    <dataValidation type="list" showInputMessage="1" errorTitle="注意" error="リストから選択" promptTitle="入力方法" prompt="リストから選択" sqref="K1:L2">
      <formula1>$IQ$65448:$IQ$65455</formula1>
    </dataValidation>
    <dataValidation type="list" allowBlank="1" showInputMessage="1" showErrorMessage="1" promptTitle="入力方法" prompt="_x000a_リストから選択_x000a__x000a_右のボタンをクリック" sqref="A1">
      <formula1>$IP$65448:$IP$65450</formula1>
    </dataValidation>
  </dataValidations>
  <pageMargins left="0.31496062992125984" right="0.31496062992125984" top="0.74803149606299213" bottom="0.74803149606299213" header="0.31496062992125984" footer="0.31496062992125984"/>
  <pageSetup paperSize="12" scale="60" orientation="landscape" horizontalDpi="0" verticalDpi="0" r:id="rId1"/>
  <ignoredErrors>
    <ignoredError sqref="B6:C6 E6"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IQ65436"/>
  <sheetViews>
    <sheetView workbookViewId="0">
      <selection activeCell="B6" sqref="B6"/>
    </sheetView>
  </sheetViews>
  <sheetFormatPr defaultRowHeight="13.5"/>
  <cols>
    <col min="1" max="1" width="5.25" style="10" bestFit="1" customWidth="1"/>
    <col min="2" max="4" width="10.25" style="10" bestFit="1" customWidth="1"/>
    <col min="5" max="5" width="5.25" style="10" bestFit="1" customWidth="1"/>
    <col min="6" max="6" width="11" style="10" bestFit="1" customWidth="1"/>
    <col min="7" max="7" width="10.25" style="10" bestFit="1" customWidth="1"/>
    <col min="8" max="8" width="5.25" style="10" bestFit="1" customWidth="1"/>
    <col min="9" max="9" width="11" style="10" bestFit="1" customWidth="1"/>
    <col min="10" max="10" width="10.25" style="10" bestFit="1" customWidth="1"/>
    <col min="11" max="11" width="5.25" style="10" bestFit="1" customWidth="1"/>
    <col min="12" max="12" width="11" style="10" bestFit="1" customWidth="1"/>
    <col min="13" max="13" width="10.25" style="10" bestFit="1" customWidth="1"/>
    <col min="14" max="14" width="5.25" style="10" bestFit="1" customWidth="1"/>
    <col min="15" max="15" width="11" style="10" bestFit="1" customWidth="1"/>
    <col min="16" max="16" width="10.25" style="10" bestFit="1" customWidth="1"/>
    <col min="17" max="17" width="5.25" style="10" bestFit="1" customWidth="1"/>
    <col min="18" max="18" width="11" style="10" bestFit="1" customWidth="1"/>
    <col min="19" max="19" width="10.25" style="10" bestFit="1" customWidth="1"/>
    <col min="20" max="20" width="5.25" style="10" bestFit="1" customWidth="1"/>
    <col min="21" max="21" width="11" style="10" bestFit="1" customWidth="1"/>
    <col min="22" max="22" width="10.25" style="10" bestFit="1" customWidth="1"/>
    <col min="23" max="23" width="5.25" style="10" bestFit="1" customWidth="1"/>
    <col min="24" max="24" width="11" style="10" bestFit="1" customWidth="1"/>
    <col min="25" max="25" width="10.25" style="10" bestFit="1" customWidth="1"/>
    <col min="26" max="26" width="5.375" style="10" bestFit="1" customWidth="1"/>
    <col min="27" max="27" width="12.125" style="10" customWidth="1"/>
    <col min="28" max="28" width="10.25" style="10" bestFit="1" customWidth="1"/>
    <col min="29" max="29" width="5.375" style="10" bestFit="1" customWidth="1"/>
    <col min="30" max="30" width="11" style="10" bestFit="1" customWidth="1"/>
    <col min="31" max="31" width="11.625" style="10" bestFit="1" customWidth="1"/>
    <col min="32" max="32" width="5.375" style="10" bestFit="1" customWidth="1"/>
    <col min="33" max="33" width="11" style="10" bestFit="1" customWidth="1"/>
    <col min="34" max="249" width="9" style="10"/>
    <col min="250" max="250" width="12.625" style="10" bestFit="1" customWidth="1"/>
    <col min="251" max="251" width="10.5" style="10" bestFit="1" customWidth="1"/>
    <col min="252" max="16384" width="9" style="10"/>
  </cols>
  <sheetData>
    <row r="1" spans="1:33" ht="11.25" customHeight="1">
      <c r="A1" s="435" t="s">
        <v>25</v>
      </c>
      <c r="B1" s="435"/>
      <c r="C1" s="435"/>
      <c r="D1" s="437" t="s">
        <v>26</v>
      </c>
      <c r="E1" s="437"/>
      <c r="F1" s="437"/>
      <c r="G1" s="437"/>
      <c r="H1" s="437"/>
      <c r="I1" s="437"/>
      <c r="J1" s="438"/>
      <c r="K1" s="441" t="s">
        <v>42</v>
      </c>
      <c r="L1" s="442"/>
      <c r="M1" s="445" t="s">
        <v>155</v>
      </c>
    </row>
    <row r="2" spans="1:33" ht="11.25" customHeight="1" thickBot="1">
      <c r="A2" s="436"/>
      <c r="B2" s="436"/>
      <c r="C2" s="436"/>
      <c r="D2" s="439"/>
      <c r="E2" s="439"/>
      <c r="F2" s="439"/>
      <c r="G2" s="439"/>
      <c r="H2" s="439"/>
      <c r="I2" s="439"/>
      <c r="J2" s="440"/>
      <c r="K2" s="443"/>
      <c r="L2" s="444"/>
      <c r="M2" s="446"/>
    </row>
    <row r="3" spans="1:33" ht="16.5" customHeight="1">
      <c r="J3" s="11"/>
      <c r="K3" s="11"/>
      <c r="L3" s="11"/>
      <c r="M3" s="11"/>
    </row>
    <row r="4" spans="1:33" ht="16.5" hidden="1" customHeight="1">
      <c r="A4" s="10">
        <v>1</v>
      </c>
      <c r="B4" s="10">
        <v>2</v>
      </c>
      <c r="C4" s="10">
        <v>3</v>
      </c>
      <c r="D4" s="10">
        <v>4</v>
      </c>
      <c r="E4" s="10">
        <v>5</v>
      </c>
      <c r="F4" s="10">
        <v>6</v>
      </c>
      <c r="G4" s="10">
        <v>7</v>
      </c>
      <c r="H4" s="10">
        <v>8</v>
      </c>
      <c r="I4" s="10">
        <v>9</v>
      </c>
      <c r="J4" s="10">
        <v>10</v>
      </c>
      <c r="K4" s="10">
        <v>11</v>
      </c>
      <c r="L4" s="10">
        <v>12</v>
      </c>
      <c r="M4" s="10">
        <v>13</v>
      </c>
      <c r="N4" s="10">
        <v>14</v>
      </c>
      <c r="O4" s="10">
        <v>15</v>
      </c>
      <c r="P4" s="10">
        <v>16</v>
      </c>
      <c r="Q4" s="10">
        <v>17</v>
      </c>
      <c r="R4" s="10">
        <v>18</v>
      </c>
      <c r="S4" s="10">
        <v>19</v>
      </c>
      <c r="T4" s="10">
        <v>20</v>
      </c>
      <c r="U4" s="10">
        <v>21</v>
      </c>
      <c r="V4" s="10">
        <v>22</v>
      </c>
      <c r="W4" s="10">
        <v>23</v>
      </c>
      <c r="X4" s="10">
        <v>24</v>
      </c>
      <c r="Y4" s="10">
        <v>25</v>
      </c>
      <c r="Z4" s="10">
        <v>26</v>
      </c>
      <c r="AA4" s="10">
        <v>27</v>
      </c>
      <c r="AB4" s="10">
        <v>28</v>
      </c>
      <c r="AC4" s="10">
        <v>29</v>
      </c>
      <c r="AD4" s="10">
        <v>30</v>
      </c>
      <c r="AE4" s="10">
        <v>31</v>
      </c>
      <c r="AF4" s="10">
        <v>32</v>
      </c>
      <c r="AG4" s="10">
        <v>33</v>
      </c>
    </row>
    <row r="5" spans="1:33" s="17" customFormat="1" ht="35.25" customHeight="1" thickBot="1">
      <c r="A5" s="12" t="s">
        <v>24</v>
      </c>
      <c r="B5" s="13" t="s">
        <v>28</v>
      </c>
      <c r="C5" s="12" t="s">
        <v>154</v>
      </c>
      <c r="D5" s="14" t="s">
        <v>30</v>
      </c>
      <c r="E5" s="15" t="s">
        <v>10</v>
      </c>
      <c r="F5" s="16" t="s">
        <v>31</v>
      </c>
      <c r="G5" s="14" t="s">
        <v>32</v>
      </c>
      <c r="H5" s="15" t="s">
        <v>10</v>
      </c>
      <c r="I5" s="16" t="s">
        <v>31</v>
      </c>
      <c r="J5" s="14" t="s">
        <v>33</v>
      </c>
      <c r="K5" s="15" t="s">
        <v>10</v>
      </c>
      <c r="L5" s="16" t="s">
        <v>31</v>
      </c>
      <c r="M5" s="14" t="s">
        <v>34</v>
      </c>
      <c r="N5" s="15" t="s">
        <v>10</v>
      </c>
      <c r="O5" s="16" t="s">
        <v>31</v>
      </c>
      <c r="P5" s="14" t="s">
        <v>35</v>
      </c>
      <c r="Q5" s="15" t="s">
        <v>10</v>
      </c>
      <c r="R5" s="16" t="s">
        <v>31</v>
      </c>
      <c r="S5" s="14" t="s">
        <v>36</v>
      </c>
      <c r="T5" s="15" t="s">
        <v>10</v>
      </c>
      <c r="U5" s="16" t="s">
        <v>31</v>
      </c>
      <c r="V5" s="14" t="s">
        <v>37</v>
      </c>
      <c r="W5" s="15" t="s">
        <v>10</v>
      </c>
      <c r="X5" s="16" t="s">
        <v>31</v>
      </c>
      <c r="Y5" s="14" t="s">
        <v>38</v>
      </c>
      <c r="Z5" s="15" t="s">
        <v>10</v>
      </c>
      <c r="AA5" s="16" t="s">
        <v>31</v>
      </c>
      <c r="AB5" s="14" t="s">
        <v>39</v>
      </c>
      <c r="AC5" s="15" t="s">
        <v>10</v>
      </c>
      <c r="AD5" s="16" t="s">
        <v>31</v>
      </c>
      <c r="AE5" s="14" t="s">
        <v>40</v>
      </c>
      <c r="AF5" s="15" t="s">
        <v>10</v>
      </c>
      <c r="AG5" s="16" t="s">
        <v>31</v>
      </c>
    </row>
    <row r="6" spans="1:33" s="57" customFormat="1" ht="31.5" customHeight="1" thickTop="1">
      <c r="A6" s="52"/>
      <c r="B6" s="53" t="str">
        <f>+②各校入力用ｼｰﾄ!E2</f>
        <v/>
      </c>
      <c r="C6" s="54">
        <f>+②各校入力用ｼｰﾄ!C54</f>
        <v>0</v>
      </c>
      <c r="D6" s="55" t="str">
        <f>+②各校入力用ｼｰﾄ!$E55&amp;" "&amp;②各校入力用ｼｰﾄ!$F55</f>
        <v xml:space="preserve"> </v>
      </c>
      <c r="E6" s="56" t="str">
        <f>+②各校入力用ｼｰﾄ!$I55</f>
        <v/>
      </c>
      <c r="F6" s="49" t="str">
        <f>+②各校入力用ｼｰﾄ!$J55</f>
        <v/>
      </c>
      <c r="G6" s="55" t="str">
        <f>+②各校入力用ｼｰﾄ!$E56&amp;" "&amp;②各校入力用ｼｰﾄ!$F56</f>
        <v xml:space="preserve"> </v>
      </c>
      <c r="H6" s="56" t="str">
        <f>+②各校入力用ｼｰﾄ!$I56</f>
        <v/>
      </c>
      <c r="I6" s="49" t="str">
        <f>+②各校入力用ｼｰﾄ!$J56</f>
        <v/>
      </c>
      <c r="J6" s="55" t="str">
        <f>+②各校入力用ｼｰﾄ!$E57&amp;" "&amp;②各校入力用ｼｰﾄ!$F57</f>
        <v xml:space="preserve"> </v>
      </c>
      <c r="K6" s="56" t="str">
        <f>+②各校入力用ｼｰﾄ!$I57</f>
        <v/>
      </c>
      <c r="L6" s="49" t="str">
        <f>+②各校入力用ｼｰﾄ!$J57</f>
        <v/>
      </c>
      <c r="M6" s="55" t="str">
        <f>+②各校入力用ｼｰﾄ!$E58&amp;" "&amp;②各校入力用ｼｰﾄ!$F58</f>
        <v xml:space="preserve"> </v>
      </c>
      <c r="N6" s="56" t="str">
        <f>+②各校入力用ｼｰﾄ!$I58</f>
        <v/>
      </c>
      <c r="O6" s="49" t="str">
        <f>+②各校入力用ｼｰﾄ!$J58</f>
        <v/>
      </c>
      <c r="P6" s="55" t="str">
        <f>+②各校入力用ｼｰﾄ!$E59&amp;" "&amp;②各校入力用ｼｰﾄ!$F59</f>
        <v xml:space="preserve"> </v>
      </c>
      <c r="Q6" s="56" t="str">
        <f>+②各校入力用ｼｰﾄ!$I59</f>
        <v/>
      </c>
      <c r="R6" s="49" t="str">
        <f>+②各校入力用ｼｰﾄ!$J59</f>
        <v/>
      </c>
      <c r="S6" s="55" t="str">
        <f>+②各校入力用ｼｰﾄ!$E60&amp;" "&amp;②各校入力用ｼｰﾄ!$F60</f>
        <v xml:space="preserve"> </v>
      </c>
      <c r="T6" s="56" t="str">
        <f>+②各校入力用ｼｰﾄ!$I60</f>
        <v/>
      </c>
      <c r="U6" s="49" t="str">
        <f>+②各校入力用ｼｰﾄ!$J60</f>
        <v/>
      </c>
      <c r="V6" s="55" t="str">
        <f>+②各校入力用ｼｰﾄ!$E61&amp;" "&amp;②各校入力用ｼｰﾄ!$F61</f>
        <v xml:space="preserve"> </v>
      </c>
      <c r="W6" s="56" t="str">
        <f>+②各校入力用ｼｰﾄ!$I61</f>
        <v/>
      </c>
      <c r="X6" s="49" t="str">
        <f>+②各校入力用ｼｰﾄ!$J61</f>
        <v/>
      </c>
      <c r="Y6" s="55" t="str">
        <f>+②各校入力用ｼｰﾄ!$E62&amp;" "&amp;②各校入力用ｼｰﾄ!$F62</f>
        <v xml:space="preserve"> </v>
      </c>
      <c r="Z6" s="56" t="str">
        <f>+②各校入力用ｼｰﾄ!$I62</f>
        <v/>
      </c>
      <c r="AA6" s="49" t="str">
        <f>+②各校入力用ｼｰﾄ!$J62</f>
        <v/>
      </c>
      <c r="AB6" s="55" t="str">
        <f>+②各校入力用ｼｰﾄ!$E63&amp;" "&amp;②各校入力用ｼｰﾄ!$F63</f>
        <v xml:space="preserve"> </v>
      </c>
      <c r="AC6" s="56" t="str">
        <f>+②各校入力用ｼｰﾄ!$I63</f>
        <v/>
      </c>
      <c r="AD6" s="49" t="str">
        <f>+②各校入力用ｼｰﾄ!$J63</f>
        <v/>
      </c>
      <c r="AE6" s="55" t="str">
        <f>+②各校入力用ｼｰﾄ!$E64&amp;" "&amp;②各校入力用ｼｰﾄ!$F64</f>
        <v xml:space="preserve"> </v>
      </c>
      <c r="AF6" s="56" t="str">
        <f>+②各校入力用ｼｰﾄ!$I64</f>
        <v/>
      </c>
      <c r="AG6" s="49" t="str">
        <f>+②各校入力用ｼｰﾄ!$J64</f>
        <v/>
      </c>
    </row>
    <row r="7" spans="1:33" s="57" customFormat="1" ht="31.5" customHeight="1">
      <c r="A7" s="52"/>
      <c r="B7" s="53"/>
      <c r="C7" s="54"/>
      <c r="D7" s="58"/>
      <c r="E7" s="59"/>
      <c r="F7" s="38"/>
      <c r="G7" s="58"/>
      <c r="H7" s="59"/>
      <c r="I7" s="38"/>
      <c r="J7" s="58"/>
      <c r="K7" s="59"/>
      <c r="L7" s="38"/>
      <c r="M7" s="58"/>
      <c r="N7" s="59"/>
      <c r="O7" s="38"/>
      <c r="P7" s="58"/>
      <c r="Q7" s="59"/>
      <c r="R7" s="38"/>
      <c r="S7" s="58"/>
      <c r="T7" s="59"/>
      <c r="U7" s="38"/>
      <c r="V7" s="58"/>
      <c r="W7" s="59"/>
      <c r="X7" s="38"/>
      <c r="Y7" s="58"/>
      <c r="Z7" s="59"/>
      <c r="AA7" s="38"/>
      <c r="AB7" s="58"/>
      <c r="AC7" s="59"/>
      <c r="AD7" s="38"/>
      <c r="AE7" s="58"/>
      <c r="AF7" s="59"/>
      <c r="AG7" s="38"/>
    </row>
    <row r="65429" spans="250:251">
      <c r="IP65429" s="10" t="s">
        <v>41</v>
      </c>
      <c r="IQ65429" s="10" t="s">
        <v>42</v>
      </c>
    </row>
    <row r="65430" spans="250:251">
      <c r="IP65430" s="10" t="s">
        <v>43</v>
      </c>
      <c r="IQ65430" s="10" t="s">
        <v>44</v>
      </c>
    </row>
    <row r="65431" spans="250:251">
      <c r="IP65431" s="10" t="s">
        <v>25</v>
      </c>
      <c r="IQ65431" s="10" t="s">
        <v>45</v>
      </c>
    </row>
    <row r="65432" spans="250:251">
      <c r="IQ65432" s="10" t="s">
        <v>46</v>
      </c>
    </row>
    <row r="65433" spans="250:251">
      <c r="IQ65433" s="10" t="s">
        <v>27</v>
      </c>
    </row>
    <row r="65434" spans="250:251">
      <c r="IQ65434" s="10" t="s">
        <v>47</v>
      </c>
    </row>
    <row r="65435" spans="250:251">
      <c r="IQ65435" s="10" t="s">
        <v>48</v>
      </c>
    </row>
    <row r="65436" spans="250:251">
      <c r="IQ65436" s="10" t="s">
        <v>49</v>
      </c>
    </row>
  </sheetData>
  <mergeCells count="4">
    <mergeCell ref="A1:C2"/>
    <mergeCell ref="D1:J2"/>
    <mergeCell ref="K1:L2"/>
    <mergeCell ref="M1:M2"/>
  </mergeCells>
  <phoneticPr fontId="3"/>
  <conditionalFormatting sqref="K1">
    <cfRule type="cellIs" dxfId="13" priority="1" stopIfTrue="1" operator="equal">
      <formula>"地区を選択"</formula>
    </cfRule>
  </conditionalFormatting>
  <conditionalFormatting sqref="A1:C2">
    <cfRule type="cellIs" dxfId="12" priority="2" stopIfTrue="1" operator="equal">
      <formula>"大会を選択"</formula>
    </cfRule>
  </conditionalFormatting>
  <dataValidations count="2">
    <dataValidation type="list" showInputMessage="1" errorTitle="注意" error="リストから選択" promptTitle="入力方法" prompt="リストから選択" sqref="K1:L2">
      <formula1>$IQ$65429:$IQ$65436</formula1>
    </dataValidation>
    <dataValidation type="list" allowBlank="1" showInputMessage="1" showErrorMessage="1" promptTitle="入力方法" prompt="_x000a_リストから選択_x000a__x000a_右のボタンをクリック" sqref="A1">
      <formula1>$IP$65429:$IP$65431</formula1>
    </dataValidation>
  </dataValidations>
  <pageMargins left="0.31496062992125984" right="0.31496062992125984" top="0.74803149606299213" bottom="0.74803149606299213" header="0.31496062992125984" footer="0.31496062992125984"/>
  <pageSetup paperSize="12" scale="60" orientation="landscape" horizontalDpi="0"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HY199"/>
  <sheetViews>
    <sheetView topLeftCell="A2" workbookViewId="0">
      <selection activeCell="A2" sqref="A2"/>
    </sheetView>
  </sheetViews>
  <sheetFormatPr defaultRowHeight="13.5"/>
  <cols>
    <col min="1" max="1" width="4.25" style="4" customWidth="1"/>
    <col min="2" max="2" width="12.875" style="4" customWidth="1"/>
    <col min="3" max="3" width="15.125" style="4" customWidth="1"/>
    <col min="4" max="4" width="5.25" style="4" bestFit="1" customWidth="1"/>
    <col min="5" max="5" width="12.875" style="4" customWidth="1"/>
    <col min="6" max="6" width="15.125" style="4" customWidth="1"/>
    <col min="7" max="7" width="5.25" style="4" bestFit="1" customWidth="1"/>
    <col min="8" max="8" width="13" style="4" customWidth="1"/>
    <col min="9" max="12" width="8.625" style="4" customWidth="1"/>
    <col min="13" max="13" width="5.25" style="4" customWidth="1"/>
    <col min="14" max="14" width="10.375" style="4" customWidth="1"/>
    <col min="15" max="16384" width="9" style="4"/>
  </cols>
  <sheetData>
    <row r="1" spans="1:16" ht="25.5" customHeight="1" thickBot="1">
      <c r="A1" s="448" t="s">
        <v>50</v>
      </c>
      <c r="B1" s="449"/>
      <c r="C1" s="452" t="s">
        <v>21</v>
      </c>
      <c r="D1" s="452"/>
      <c r="E1" s="452"/>
      <c r="F1" s="452"/>
      <c r="G1" s="452"/>
      <c r="H1" s="452"/>
      <c r="I1" s="18"/>
      <c r="J1" s="18"/>
      <c r="K1" s="18"/>
      <c r="L1" s="18"/>
      <c r="M1" s="18"/>
      <c r="N1" s="18"/>
      <c r="O1" s="19"/>
    </row>
    <row r="2" spans="1:16" ht="14.25" thickBot="1">
      <c r="I2" s="19"/>
      <c r="J2" s="19"/>
      <c r="K2" s="19"/>
      <c r="L2" s="19"/>
      <c r="M2" s="19"/>
      <c r="N2" s="19"/>
      <c r="O2" s="19"/>
    </row>
    <row r="3" spans="1:16" ht="25.5" customHeight="1" thickBot="1">
      <c r="A3" s="450" t="s">
        <v>77</v>
      </c>
      <c r="B3" s="451"/>
      <c r="C3" s="202" t="s">
        <v>51</v>
      </c>
      <c r="I3" s="19"/>
      <c r="J3" s="19"/>
      <c r="K3" s="19"/>
      <c r="L3" s="19"/>
      <c r="M3" s="19"/>
      <c r="N3" s="19"/>
      <c r="O3" s="19"/>
    </row>
    <row r="4" spans="1:16">
      <c r="I4" s="39" t="s">
        <v>183</v>
      </c>
      <c r="J4" s="39" t="s">
        <v>170</v>
      </c>
      <c r="K4" s="39" t="s">
        <v>220</v>
      </c>
      <c r="L4" s="39" t="s">
        <v>170</v>
      </c>
    </row>
    <row r="5" spans="1:16" s="8" customFormat="1" ht="20.25" customHeight="1">
      <c r="A5" s="6"/>
      <c r="B5" s="20" t="s">
        <v>22</v>
      </c>
      <c r="C5" s="20" t="s">
        <v>52</v>
      </c>
      <c r="D5" s="20" t="s">
        <v>10</v>
      </c>
      <c r="E5" s="20" t="s">
        <v>22</v>
      </c>
      <c r="F5" s="20" t="s">
        <v>53</v>
      </c>
      <c r="G5" s="20" t="s">
        <v>10</v>
      </c>
      <c r="H5" s="20" t="s">
        <v>23</v>
      </c>
      <c r="I5" s="447" t="s">
        <v>218</v>
      </c>
      <c r="J5" s="447"/>
      <c r="K5" s="447" t="s">
        <v>219</v>
      </c>
      <c r="L5" s="447"/>
    </row>
    <row r="6" spans="1:16" s="8" customFormat="1" ht="29.25" customHeight="1">
      <c r="A6" s="7">
        <v>1</v>
      </c>
      <c r="B6" s="50" t="str">
        <f>+②各校入力用ｼｰﾄ!$W19</f>
        <v/>
      </c>
      <c r="C6" s="6" t="str">
        <f>+②各校入力用ｼｰﾄ!$Q19&amp;"　"&amp;②各校入力用ｼｰﾄ!$R19</f>
        <v>　</v>
      </c>
      <c r="D6" s="51" t="str">
        <f>+②各校入力用ｼｰﾄ!$U19</f>
        <v/>
      </c>
      <c r="E6" s="50" t="str">
        <f>+②各校入力用ｼｰﾄ!$W20</f>
        <v/>
      </c>
      <c r="F6" s="6" t="str">
        <f>+②各校入力用ｼｰﾄ!$Q20&amp;"　"&amp;②各校入力用ｼｰﾄ!$R20</f>
        <v>　</v>
      </c>
      <c r="G6" s="51" t="str">
        <f>+②各校入力用ｼｰﾄ!$U20</f>
        <v/>
      </c>
      <c r="H6" s="6" t="str">
        <f>IF(②各校入力用ｼｰﾄ!$O19="","",②各校入力用ｼｰﾄ!$E$2)</f>
        <v/>
      </c>
      <c r="I6" s="6">
        <f>②各校入力用ｼｰﾄ!X19</f>
        <v>0</v>
      </c>
      <c r="J6" s="6">
        <f>②各校入力用ｼｰﾄ!Y19</f>
        <v>0</v>
      </c>
      <c r="K6" s="6">
        <f>②各校入力用ｼｰﾄ!X20</f>
        <v>0</v>
      </c>
      <c r="L6" s="6">
        <f>②各校入力用ｼｰﾄ!Y20</f>
        <v>0</v>
      </c>
      <c r="O6" s="4" t="s">
        <v>50</v>
      </c>
      <c r="P6" s="4" t="s">
        <v>51</v>
      </c>
    </row>
    <row r="7" spans="1:16" ht="29.25" customHeight="1">
      <c r="A7" s="7">
        <v>2</v>
      </c>
      <c r="B7" s="50" t="str">
        <f>+②各校入力用ｼｰﾄ!$W21</f>
        <v/>
      </c>
      <c r="C7" s="6" t="str">
        <f>+②各校入力用ｼｰﾄ!$Q21&amp;"　"&amp;②各校入力用ｼｰﾄ!$R21</f>
        <v>　</v>
      </c>
      <c r="D7" s="51" t="str">
        <f>+②各校入力用ｼｰﾄ!$U21</f>
        <v/>
      </c>
      <c r="E7" s="50" t="str">
        <f>+②各校入力用ｼｰﾄ!$W22</f>
        <v/>
      </c>
      <c r="F7" s="6" t="str">
        <f>+②各校入力用ｼｰﾄ!$Q22&amp;"　"&amp;②各校入力用ｼｰﾄ!$R22</f>
        <v>　</v>
      </c>
      <c r="G7" s="51" t="str">
        <f>+②各校入力用ｼｰﾄ!$U22</f>
        <v/>
      </c>
      <c r="H7" s="6" t="str">
        <f>IF(②各校入力用ｼｰﾄ!$O21="","",②各校入力用ｼｰﾄ!$E$2)</f>
        <v/>
      </c>
      <c r="I7" s="6">
        <f>②各校入力用ｼｰﾄ!X21</f>
        <v>0</v>
      </c>
      <c r="J7" s="6">
        <f>②各校入力用ｼｰﾄ!Y21</f>
        <v>0</v>
      </c>
      <c r="K7" s="6">
        <f>②各校入力用ｼｰﾄ!X22</f>
        <v>0</v>
      </c>
      <c r="L7" s="6">
        <f>②各校入力用ｼｰﾄ!Y22</f>
        <v>0</v>
      </c>
      <c r="O7" s="4" t="s">
        <v>54</v>
      </c>
      <c r="P7" s="4" t="s">
        <v>55</v>
      </c>
    </row>
    <row r="8" spans="1:16" ht="29.25" customHeight="1">
      <c r="A8" s="7">
        <v>3</v>
      </c>
      <c r="B8" s="50" t="str">
        <f>+②各校入力用ｼｰﾄ!$W23</f>
        <v/>
      </c>
      <c r="C8" s="6" t="str">
        <f>+②各校入力用ｼｰﾄ!$Q23&amp;"　"&amp;②各校入力用ｼｰﾄ!$R23</f>
        <v>　</v>
      </c>
      <c r="D8" s="51" t="str">
        <f>+②各校入力用ｼｰﾄ!$U23</f>
        <v/>
      </c>
      <c r="E8" s="50" t="str">
        <f>+②各校入力用ｼｰﾄ!$W24</f>
        <v/>
      </c>
      <c r="F8" s="6" t="str">
        <f>+②各校入力用ｼｰﾄ!$Q24&amp;"　"&amp;②各校入力用ｼｰﾄ!$R24</f>
        <v>　</v>
      </c>
      <c r="G8" s="51" t="str">
        <f>+②各校入力用ｼｰﾄ!$U24</f>
        <v/>
      </c>
      <c r="H8" s="6" t="str">
        <f>IF(②各校入力用ｼｰﾄ!$O23="","",②各校入力用ｼｰﾄ!$E$2)</f>
        <v/>
      </c>
      <c r="I8" s="6">
        <f>②各校入力用ｼｰﾄ!X23</f>
        <v>0</v>
      </c>
      <c r="J8" s="6">
        <f>②各校入力用ｼｰﾄ!Y23</f>
        <v>0</v>
      </c>
      <c r="K8" s="6">
        <f>②各校入力用ｼｰﾄ!X24</f>
        <v>0</v>
      </c>
      <c r="L8" s="6">
        <f>②各校入力用ｼｰﾄ!Y24</f>
        <v>0</v>
      </c>
      <c r="O8" s="4" t="s">
        <v>56</v>
      </c>
      <c r="P8" s="4" t="s">
        <v>57</v>
      </c>
    </row>
    <row r="9" spans="1:16" ht="29.25" customHeight="1">
      <c r="A9" s="7">
        <v>4</v>
      </c>
      <c r="B9" s="50" t="str">
        <f>+②各校入力用ｼｰﾄ!$W25</f>
        <v/>
      </c>
      <c r="C9" s="6" t="str">
        <f>+②各校入力用ｼｰﾄ!$Q25&amp;"　"&amp;②各校入力用ｼｰﾄ!$R25</f>
        <v>　</v>
      </c>
      <c r="D9" s="51" t="str">
        <f>+②各校入力用ｼｰﾄ!$U25</f>
        <v/>
      </c>
      <c r="E9" s="50" t="str">
        <f>+②各校入力用ｼｰﾄ!$W26</f>
        <v/>
      </c>
      <c r="F9" s="6" t="str">
        <f>+②各校入力用ｼｰﾄ!$Q26&amp;"　"&amp;②各校入力用ｼｰﾄ!$R26</f>
        <v>　</v>
      </c>
      <c r="G9" s="51" t="str">
        <f>+②各校入力用ｼｰﾄ!$U26</f>
        <v/>
      </c>
      <c r="H9" s="6" t="str">
        <f>IF(②各校入力用ｼｰﾄ!$O25="","",②各校入力用ｼｰﾄ!$E$2)</f>
        <v/>
      </c>
      <c r="I9" s="6">
        <f>②各校入力用ｼｰﾄ!X25</f>
        <v>0</v>
      </c>
      <c r="J9" s="6">
        <f>②各校入力用ｼｰﾄ!Y25</f>
        <v>0</v>
      </c>
      <c r="K9" s="6">
        <f>②各校入力用ｼｰﾄ!X26</f>
        <v>0</v>
      </c>
      <c r="L9" s="6">
        <f>②各校入力用ｼｰﾄ!Y26</f>
        <v>0</v>
      </c>
      <c r="P9" s="4" t="s">
        <v>58</v>
      </c>
    </row>
    <row r="10" spans="1:16" ht="29.25" customHeight="1">
      <c r="A10" s="7">
        <v>5</v>
      </c>
      <c r="B10" s="50" t="str">
        <f>+②各校入力用ｼｰﾄ!$W27</f>
        <v/>
      </c>
      <c r="C10" s="6" t="str">
        <f>+②各校入力用ｼｰﾄ!$Q27&amp;"　"&amp;②各校入力用ｼｰﾄ!$R27</f>
        <v>　</v>
      </c>
      <c r="D10" s="51" t="str">
        <f>+②各校入力用ｼｰﾄ!$U27</f>
        <v/>
      </c>
      <c r="E10" s="50" t="str">
        <f>+②各校入力用ｼｰﾄ!$W28</f>
        <v/>
      </c>
      <c r="F10" s="6" t="str">
        <f>+②各校入力用ｼｰﾄ!$Q28&amp;"　"&amp;②各校入力用ｼｰﾄ!$R28</f>
        <v>　</v>
      </c>
      <c r="G10" s="51" t="str">
        <f>+②各校入力用ｼｰﾄ!$U28</f>
        <v/>
      </c>
      <c r="H10" s="6" t="str">
        <f>IF(②各校入力用ｼｰﾄ!$O27="","",②各校入力用ｼｰﾄ!$E$2)</f>
        <v/>
      </c>
      <c r="I10" s="6">
        <f>②各校入力用ｼｰﾄ!X27</f>
        <v>0</v>
      </c>
      <c r="J10" s="6">
        <f>②各校入力用ｼｰﾄ!Y27</f>
        <v>0</v>
      </c>
      <c r="K10" s="6">
        <f>②各校入力用ｼｰﾄ!X28</f>
        <v>0</v>
      </c>
      <c r="L10" s="6">
        <f>②各校入力用ｼｰﾄ!Y28</f>
        <v>0</v>
      </c>
      <c r="P10" s="4" t="s">
        <v>59</v>
      </c>
    </row>
    <row r="11" spans="1:16" ht="29.25" customHeight="1">
      <c r="A11" s="7">
        <v>6</v>
      </c>
      <c r="B11" s="50" t="str">
        <f>+②各校入力用ｼｰﾄ!$W29</f>
        <v/>
      </c>
      <c r="C11" s="6" t="str">
        <f>+②各校入力用ｼｰﾄ!$Q29&amp;"　"&amp;②各校入力用ｼｰﾄ!$R29</f>
        <v>　</v>
      </c>
      <c r="D11" s="51" t="str">
        <f>+②各校入力用ｼｰﾄ!$U29</f>
        <v/>
      </c>
      <c r="E11" s="50" t="str">
        <f>+②各校入力用ｼｰﾄ!$W30</f>
        <v/>
      </c>
      <c r="F11" s="6" t="str">
        <f>+②各校入力用ｼｰﾄ!$Q30&amp;"　"&amp;②各校入力用ｼｰﾄ!$R30</f>
        <v>　</v>
      </c>
      <c r="G11" s="51" t="str">
        <f>+②各校入力用ｼｰﾄ!$U30</f>
        <v/>
      </c>
      <c r="H11" s="6" t="str">
        <f>IF(②各校入力用ｼｰﾄ!$O29="","",②各校入力用ｼｰﾄ!$E$2)</f>
        <v/>
      </c>
      <c r="I11" s="6">
        <f>②各校入力用ｼｰﾄ!X29</f>
        <v>0</v>
      </c>
      <c r="J11" s="6">
        <f>②各校入力用ｼｰﾄ!Y29</f>
        <v>0</v>
      </c>
      <c r="K11" s="6">
        <f>②各校入力用ｼｰﾄ!X30</f>
        <v>0</v>
      </c>
      <c r="L11" s="6">
        <f>②各校入力用ｼｰﾄ!Y30</f>
        <v>0</v>
      </c>
      <c r="P11" s="4" t="s">
        <v>60</v>
      </c>
    </row>
    <row r="12" spans="1:16" ht="29.25" customHeight="1">
      <c r="A12" s="7">
        <v>7</v>
      </c>
      <c r="B12" s="24" t="str">
        <f>+②各校入力用ｼｰﾄ!$W31</f>
        <v/>
      </c>
      <c r="C12" s="22" t="str">
        <f>+②各校入力用ｼｰﾄ!$Q31&amp;"　"&amp;②各校入力用ｼｰﾄ!$R31</f>
        <v>　</v>
      </c>
      <c r="D12" s="23" t="str">
        <f>+②各校入力用ｼｰﾄ!$U31</f>
        <v/>
      </c>
      <c r="E12" s="21" t="str">
        <f>+②各校入力用ｼｰﾄ!$W32</f>
        <v/>
      </c>
      <c r="F12" s="22" t="str">
        <f>+②各校入力用ｼｰﾄ!$Q32&amp;"　"&amp;②各校入力用ｼｰﾄ!$R32</f>
        <v>　</v>
      </c>
      <c r="G12" s="23" t="str">
        <f>+②各校入力用ｼｰﾄ!$U32</f>
        <v/>
      </c>
      <c r="H12" s="22" t="str">
        <f>IF(②各校入力用ｼｰﾄ!$O31="","",②各校入力用ｼｰﾄ!$E$2)</f>
        <v/>
      </c>
      <c r="P12" s="4" t="s">
        <v>61</v>
      </c>
    </row>
    <row r="13" spans="1:16" ht="29.25" customHeight="1">
      <c r="A13" s="7">
        <v>8</v>
      </c>
      <c r="B13" s="2" t="str">
        <f>+②各校入力用ｼｰﾄ!$W33</f>
        <v/>
      </c>
      <c r="C13" s="22" t="str">
        <f>+②各校入力用ｼｰﾄ!$Q33&amp;"　"&amp;②各校入力用ｼｰﾄ!$R33</f>
        <v>　</v>
      </c>
      <c r="D13" s="23" t="str">
        <f>+②各校入力用ｼｰﾄ!$U33</f>
        <v/>
      </c>
      <c r="E13" s="21" t="str">
        <f>+②各校入力用ｼｰﾄ!$W34</f>
        <v/>
      </c>
      <c r="F13" s="22" t="str">
        <f>+②各校入力用ｼｰﾄ!$Q34&amp;"　"&amp;②各校入力用ｼｰﾄ!$R34</f>
        <v>　</v>
      </c>
      <c r="G13" s="23" t="str">
        <f>+②各校入力用ｼｰﾄ!$U34</f>
        <v/>
      </c>
      <c r="H13" s="22" t="str">
        <f>IF(②各校入力用ｼｰﾄ!$O33="","",②各校入力用ｼｰﾄ!$E$2)</f>
        <v/>
      </c>
      <c r="P13" s="4" t="s">
        <v>62</v>
      </c>
    </row>
    <row r="14" spans="1:16" ht="29.25" customHeight="1">
      <c r="A14" s="7">
        <v>9</v>
      </c>
      <c r="B14" s="25" t="str">
        <f>+②各校入力用ｼｰﾄ!$W35</f>
        <v/>
      </c>
      <c r="C14" s="22" t="str">
        <f>+②各校入力用ｼｰﾄ!$Q35&amp;"　"&amp;②各校入力用ｼｰﾄ!$R35</f>
        <v>　</v>
      </c>
      <c r="D14" s="23" t="str">
        <f>+②各校入力用ｼｰﾄ!$U35</f>
        <v/>
      </c>
      <c r="E14" s="21" t="str">
        <f>+②各校入力用ｼｰﾄ!$W36</f>
        <v/>
      </c>
      <c r="F14" s="22" t="str">
        <f>+②各校入力用ｼｰﾄ!$Q36&amp;"　"&amp;②各校入力用ｼｰﾄ!$R36</f>
        <v>　</v>
      </c>
      <c r="G14" s="23" t="str">
        <f>+②各校入力用ｼｰﾄ!$U36</f>
        <v/>
      </c>
      <c r="H14" s="22" t="str">
        <f>IF(②各校入力用ｼｰﾄ!$O35="","",②各校入力用ｼｰﾄ!$E$2)</f>
        <v/>
      </c>
    </row>
    <row r="15" spans="1:16" ht="29.25" customHeight="1">
      <c r="A15" s="7">
        <v>10</v>
      </c>
      <c r="B15" s="21" t="str">
        <f>+②各校入力用ｼｰﾄ!$W37</f>
        <v/>
      </c>
      <c r="C15" s="22" t="str">
        <f>+②各校入力用ｼｰﾄ!$Q37&amp;"　"&amp;②各校入力用ｼｰﾄ!$R37</f>
        <v>　</v>
      </c>
      <c r="D15" s="23" t="str">
        <f>+②各校入力用ｼｰﾄ!$U37</f>
        <v/>
      </c>
      <c r="E15" s="21" t="str">
        <f>+②各校入力用ｼｰﾄ!$W38</f>
        <v/>
      </c>
      <c r="F15" s="22" t="str">
        <f>+②各校入力用ｼｰﾄ!$Q38&amp;"　"&amp;②各校入力用ｼｰﾄ!$R38</f>
        <v>　</v>
      </c>
      <c r="G15" s="23" t="str">
        <f>+②各校入力用ｼｰﾄ!$U38</f>
        <v/>
      </c>
      <c r="H15" s="22" t="str">
        <f>IF(②各校入力用ｼｰﾄ!$O37="","",②各校入力用ｼｰﾄ!$E$2)</f>
        <v/>
      </c>
    </row>
    <row r="16" spans="1:16" ht="29.25" customHeight="1">
      <c r="A16" s="7">
        <v>11</v>
      </c>
      <c r="B16" s="21" t="str">
        <f>+②各校入力用ｼｰﾄ!$W39</f>
        <v/>
      </c>
      <c r="C16" s="22" t="str">
        <f>+②各校入力用ｼｰﾄ!$Q39&amp;"　"&amp;②各校入力用ｼｰﾄ!$R39</f>
        <v>　</v>
      </c>
      <c r="D16" s="23" t="str">
        <f>+②各校入力用ｼｰﾄ!$U39</f>
        <v/>
      </c>
      <c r="E16" s="21" t="str">
        <f>+②各校入力用ｼｰﾄ!$W40</f>
        <v/>
      </c>
      <c r="F16" s="22" t="str">
        <f>+②各校入力用ｼｰﾄ!$Q40&amp;"　"&amp;②各校入力用ｼｰﾄ!$R40</f>
        <v>　</v>
      </c>
      <c r="G16" s="23" t="str">
        <f>+②各校入力用ｼｰﾄ!$U40</f>
        <v/>
      </c>
      <c r="H16" s="22" t="str">
        <f>IF(②各校入力用ｼｰﾄ!$O39="","",②各校入力用ｼｰﾄ!$E$2)</f>
        <v/>
      </c>
    </row>
    <row r="17" spans="1:8" ht="29.25" customHeight="1">
      <c r="A17" s="7">
        <v>12</v>
      </c>
      <c r="B17" s="21" t="str">
        <f>+②各校入力用ｼｰﾄ!$W41</f>
        <v/>
      </c>
      <c r="C17" s="22" t="str">
        <f>+②各校入力用ｼｰﾄ!$Q41&amp;"　"&amp;②各校入力用ｼｰﾄ!$R41</f>
        <v>　</v>
      </c>
      <c r="D17" s="23" t="str">
        <f>+②各校入力用ｼｰﾄ!$U41</f>
        <v/>
      </c>
      <c r="E17" s="21" t="str">
        <f>+②各校入力用ｼｰﾄ!$W42</f>
        <v/>
      </c>
      <c r="F17" s="22" t="str">
        <f>+②各校入力用ｼｰﾄ!$Q42&amp;"　"&amp;②各校入力用ｼｰﾄ!$R42</f>
        <v>　</v>
      </c>
      <c r="G17" s="23" t="str">
        <f>+②各校入力用ｼｰﾄ!$U42</f>
        <v/>
      </c>
      <c r="H17" s="22" t="str">
        <f>IF(②各校入力用ｼｰﾄ!$O41="","",②各校入力用ｼｰﾄ!$E$2)</f>
        <v/>
      </c>
    </row>
    <row r="18" spans="1:8" ht="29.25" customHeight="1">
      <c r="A18" s="7">
        <v>13</v>
      </c>
      <c r="B18" s="21"/>
      <c r="C18" s="22" t="s">
        <v>1121</v>
      </c>
      <c r="D18" s="23"/>
      <c r="E18" s="21"/>
      <c r="F18" s="22"/>
      <c r="G18" s="23"/>
      <c r="H18" s="22"/>
    </row>
    <row r="19" spans="1:8" ht="29.25" customHeight="1">
      <c r="A19" s="7">
        <v>14</v>
      </c>
      <c r="B19" s="21"/>
      <c r="C19" s="22"/>
      <c r="D19" s="23"/>
      <c r="E19" s="21"/>
      <c r="F19" s="22"/>
      <c r="G19" s="23"/>
      <c r="H19" s="22"/>
    </row>
    <row r="20" spans="1:8" ht="29.25" customHeight="1">
      <c r="A20" s="7">
        <v>15</v>
      </c>
      <c r="B20" s="21"/>
      <c r="C20" s="22"/>
      <c r="D20" s="23"/>
      <c r="E20" s="21"/>
      <c r="F20" s="22"/>
      <c r="G20" s="23"/>
      <c r="H20" s="22"/>
    </row>
    <row r="21" spans="1:8" ht="29.25" customHeight="1">
      <c r="A21" s="7">
        <v>16</v>
      </c>
      <c r="B21" s="21"/>
      <c r="C21" s="22"/>
      <c r="D21" s="23"/>
      <c r="E21" s="21"/>
      <c r="F21" s="22"/>
      <c r="G21" s="23"/>
      <c r="H21" s="22"/>
    </row>
    <row r="22" spans="1:8" ht="29.25" customHeight="1">
      <c r="A22" s="7">
        <v>17</v>
      </c>
      <c r="B22" s="21"/>
      <c r="C22" s="22"/>
      <c r="D22" s="23"/>
      <c r="E22" s="21"/>
      <c r="F22" s="22"/>
      <c r="G22" s="23"/>
      <c r="H22" s="22"/>
    </row>
    <row r="23" spans="1:8" ht="29.25" customHeight="1">
      <c r="A23" s="7">
        <v>18</v>
      </c>
      <c r="B23" s="21"/>
      <c r="C23" s="22"/>
      <c r="D23" s="23"/>
      <c r="E23" s="21"/>
      <c r="F23" s="22"/>
      <c r="G23" s="23"/>
      <c r="H23" s="22"/>
    </row>
    <row r="24" spans="1:8" ht="29.25" customHeight="1">
      <c r="A24" s="7">
        <v>19</v>
      </c>
      <c r="B24" s="21"/>
      <c r="C24" s="22"/>
      <c r="D24" s="23"/>
      <c r="E24" s="21"/>
      <c r="F24" s="22"/>
      <c r="G24" s="23"/>
      <c r="H24" s="22"/>
    </row>
    <row r="25" spans="1:8" ht="29.25" customHeight="1">
      <c r="A25" s="7">
        <v>20</v>
      </c>
      <c r="B25" s="21"/>
      <c r="C25" s="22"/>
      <c r="D25" s="23"/>
      <c r="E25" s="21"/>
      <c r="F25" s="22"/>
      <c r="G25" s="23"/>
      <c r="H25" s="22"/>
    </row>
    <row r="26" spans="1:8" ht="29.25" customHeight="1">
      <c r="A26" s="7">
        <v>21</v>
      </c>
      <c r="B26" s="21"/>
      <c r="C26" s="22"/>
      <c r="D26" s="23"/>
      <c r="E26" s="21"/>
      <c r="F26" s="22"/>
      <c r="G26" s="23"/>
      <c r="H26" s="22"/>
    </row>
    <row r="27" spans="1:8" ht="29.25" customHeight="1">
      <c r="A27" s="7">
        <v>22</v>
      </c>
      <c r="B27" s="21"/>
      <c r="C27" s="22"/>
      <c r="D27" s="23"/>
      <c r="E27" s="22"/>
      <c r="F27" s="22"/>
      <c r="G27" s="23"/>
      <c r="H27" s="22"/>
    </row>
    <row r="28" spans="1:8" ht="29.25" customHeight="1">
      <c r="A28" s="7">
        <v>23</v>
      </c>
      <c r="B28" s="21"/>
      <c r="C28" s="22"/>
      <c r="D28" s="23"/>
      <c r="E28" s="22"/>
      <c r="F28" s="22"/>
      <c r="G28" s="23"/>
      <c r="H28" s="22"/>
    </row>
    <row r="29" spans="1:8" ht="29.25" customHeight="1">
      <c r="A29" s="7">
        <v>24</v>
      </c>
      <c r="B29" s="21"/>
      <c r="C29" s="22"/>
      <c r="D29" s="23"/>
      <c r="E29" s="22"/>
      <c r="F29" s="22"/>
      <c r="G29" s="23"/>
      <c r="H29" s="22"/>
    </row>
    <row r="30" spans="1:8" ht="28.5" customHeight="1">
      <c r="A30" s="7">
        <v>25</v>
      </c>
      <c r="B30" s="21"/>
      <c r="C30" s="22"/>
      <c r="D30" s="23"/>
      <c r="E30" s="22"/>
      <c r="F30" s="22"/>
      <c r="G30" s="23"/>
      <c r="H30" s="22"/>
    </row>
    <row r="31" spans="1:8" ht="28.5" customHeight="1">
      <c r="A31" s="7">
        <v>26</v>
      </c>
      <c r="B31" s="21"/>
      <c r="C31" s="22"/>
      <c r="D31" s="23"/>
      <c r="E31" s="22"/>
      <c r="F31" s="22"/>
      <c r="G31" s="23"/>
      <c r="H31" s="22"/>
    </row>
    <row r="32" spans="1:8" ht="28.5" customHeight="1">
      <c r="A32" s="7">
        <v>27</v>
      </c>
      <c r="B32" s="21"/>
      <c r="C32" s="22"/>
      <c r="D32" s="23"/>
      <c r="E32" s="22"/>
      <c r="F32" s="22"/>
      <c r="G32" s="23"/>
      <c r="H32" s="22"/>
    </row>
    <row r="33" spans="1:8" ht="28.5" customHeight="1">
      <c r="A33" s="7">
        <v>28</v>
      </c>
      <c r="B33" s="21"/>
      <c r="C33" s="22"/>
      <c r="D33" s="23"/>
      <c r="E33" s="22"/>
      <c r="F33" s="22"/>
      <c r="G33" s="23"/>
      <c r="H33" s="22"/>
    </row>
    <row r="198" spans="233:233">
      <c r="HY198" s="9"/>
    </row>
    <row r="199" spans="233:233">
      <c r="HY199" s="9"/>
    </row>
  </sheetData>
  <mergeCells count="5">
    <mergeCell ref="K5:L5"/>
    <mergeCell ref="A1:B1"/>
    <mergeCell ref="A3:B3"/>
    <mergeCell ref="C1:H1"/>
    <mergeCell ref="I5:J5"/>
  </mergeCells>
  <phoneticPr fontId="3"/>
  <conditionalFormatting sqref="C3">
    <cfRule type="cellIs" dxfId="11" priority="1" stopIfTrue="1" operator="equal">
      <formula>"地区を選択"</formula>
    </cfRule>
  </conditionalFormatting>
  <conditionalFormatting sqref="A1">
    <cfRule type="cellIs" dxfId="10" priority="2" stopIfTrue="1" operator="equal">
      <formula>"大会を選択"</formula>
    </cfRule>
  </conditionalFormatting>
  <dataValidations xWindow="104" yWindow="151" count="5">
    <dataValidation imeMode="on" allowBlank="1" showInputMessage="1" showErrorMessage="1" sqref="H6:I6 H7:H33 I7:I11 F6:F33 C6:C33 K6:K11"/>
    <dataValidation imeMode="off" allowBlank="1" showInputMessage="1" showErrorMessage="1" sqref="G6:G33 D6:D33"/>
    <dataValidation imeMode="off" allowBlank="1" showErrorMessage="1" promptTitle="入力必要なし" prompt="_x000a_ふりがなは自動表示_x000a__x000a_訂正のみ直接入力" sqref="E6:E33 B6:B33"/>
    <dataValidation type="list" allowBlank="1" showInputMessage="1" showErrorMessage="1" promptTitle="入力方法" prompt="_x000a_リストから選択_x000a__x000a_右の▼をクリック" sqref="A1:B1">
      <formula1>$O$6:$O$8</formula1>
    </dataValidation>
    <dataValidation type="list" showInputMessage="1" errorTitle="注意" error="リストから選択" promptTitle="入力方法" prompt="リストから選択" sqref="C3">
      <formula1>$P$6:$P$13</formula1>
    </dataValidation>
  </dataValidations>
  <pageMargins left="0.51181102362204722" right="0.51181102362204722" top="0.35433070866141736" bottom="0.35433070866141736" header="0.31496062992125984" footer="0.31496062992125984"/>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HY199"/>
  <sheetViews>
    <sheetView workbookViewId="0">
      <selection activeCell="C1" sqref="C1:H1"/>
    </sheetView>
  </sheetViews>
  <sheetFormatPr defaultRowHeight="13.5"/>
  <cols>
    <col min="1" max="1" width="4.25" style="4" customWidth="1"/>
    <col min="2" max="2" width="12.875" style="4" customWidth="1"/>
    <col min="3" max="3" width="15.125" style="4" customWidth="1"/>
    <col min="4" max="4" width="5.25" style="4" bestFit="1" customWidth="1"/>
    <col min="5" max="5" width="12.875" style="4" customWidth="1"/>
    <col min="6" max="6" width="15.125" style="4" customWidth="1"/>
    <col min="7" max="7" width="5.25" style="4" bestFit="1" customWidth="1"/>
    <col min="8" max="8" width="13" style="4" customWidth="1"/>
    <col min="9" max="12" width="8.625" style="4" customWidth="1"/>
    <col min="13" max="13" width="5.25" style="4" customWidth="1"/>
    <col min="14" max="14" width="10.375" style="4" customWidth="1"/>
    <col min="15" max="16384" width="9" style="4"/>
  </cols>
  <sheetData>
    <row r="1" spans="1:16" ht="25.5" customHeight="1" thickBot="1">
      <c r="A1" s="449" t="s">
        <v>50</v>
      </c>
      <c r="B1" s="449"/>
      <c r="C1" s="452" t="s">
        <v>21</v>
      </c>
      <c r="D1" s="452"/>
      <c r="E1" s="452"/>
      <c r="F1" s="452"/>
      <c r="G1" s="452"/>
      <c r="H1" s="452"/>
      <c r="I1" s="18"/>
      <c r="J1" s="18"/>
      <c r="K1" s="18"/>
      <c r="L1" s="18"/>
      <c r="M1" s="18"/>
      <c r="N1" s="18"/>
      <c r="O1" s="19"/>
    </row>
    <row r="2" spans="1:16" ht="14.25" thickBot="1">
      <c r="I2" s="19"/>
      <c r="J2" s="19"/>
      <c r="K2" s="19"/>
      <c r="L2" s="19"/>
      <c r="M2" s="19"/>
      <c r="N2" s="19"/>
      <c r="O2" s="19"/>
    </row>
    <row r="3" spans="1:16" ht="25.5" customHeight="1" thickBot="1">
      <c r="A3" s="450" t="s">
        <v>63</v>
      </c>
      <c r="B3" s="451"/>
      <c r="C3" s="5" t="s">
        <v>58</v>
      </c>
      <c r="I3" s="19"/>
      <c r="J3" s="19"/>
      <c r="K3" s="19"/>
      <c r="L3" s="19"/>
      <c r="M3" s="19"/>
      <c r="N3" s="19"/>
      <c r="O3" s="19"/>
    </row>
    <row r="4" spans="1:16">
      <c r="I4" s="39" t="s">
        <v>183</v>
      </c>
      <c r="J4" s="39" t="s">
        <v>170</v>
      </c>
      <c r="K4" s="39" t="s">
        <v>220</v>
      </c>
      <c r="L4" s="39" t="s">
        <v>170</v>
      </c>
    </row>
    <row r="5" spans="1:16" s="8" customFormat="1" ht="20.25" customHeight="1">
      <c r="A5" s="6"/>
      <c r="B5" s="20" t="s">
        <v>22</v>
      </c>
      <c r="C5" s="20" t="s">
        <v>52</v>
      </c>
      <c r="D5" s="20" t="s">
        <v>10</v>
      </c>
      <c r="E5" s="20" t="s">
        <v>22</v>
      </c>
      <c r="F5" s="20" t="s">
        <v>53</v>
      </c>
      <c r="G5" s="20" t="s">
        <v>10</v>
      </c>
      <c r="H5" s="20" t="s">
        <v>23</v>
      </c>
      <c r="I5" s="447" t="s">
        <v>218</v>
      </c>
      <c r="J5" s="447"/>
      <c r="K5" s="447" t="s">
        <v>219</v>
      </c>
      <c r="L5" s="447"/>
    </row>
    <row r="6" spans="1:16" s="8" customFormat="1" ht="29.25" customHeight="1">
      <c r="A6" s="7">
        <v>1</v>
      </c>
      <c r="B6" s="50" t="str">
        <f>+②各校入力用ｼｰﾄ!$W55</f>
        <v/>
      </c>
      <c r="C6" s="6" t="str">
        <f>+②各校入力用ｼｰﾄ!$Q55&amp;"　"&amp;②各校入力用ｼｰﾄ!$R55</f>
        <v>　</v>
      </c>
      <c r="D6" s="51" t="str">
        <f>+②各校入力用ｼｰﾄ!$U55</f>
        <v/>
      </c>
      <c r="E6" s="50" t="str">
        <f>+②各校入力用ｼｰﾄ!$W56</f>
        <v/>
      </c>
      <c r="F6" s="6" t="str">
        <f>+②各校入力用ｼｰﾄ!$Q56&amp;"　"&amp;②各校入力用ｼｰﾄ!$R56</f>
        <v>　</v>
      </c>
      <c r="G6" s="51" t="str">
        <f>+②各校入力用ｼｰﾄ!$U56</f>
        <v/>
      </c>
      <c r="H6" s="6" t="str">
        <f>IF(②各校入力用ｼｰﾄ!$O55="","",+②各校入力用ｼｰﾄ!$E$2)</f>
        <v/>
      </c>
      <c r="I6" s="6">
        <f>②各校入力用ｼｰﾄ!X55</f>
        <v>0</v>
      </c>
      <c r="J6" s="6">
        <f>②各校入力用ｼｰﾄ!Y55</f>
        <v>0</v>
      </c>
      <c r="K6" s="6">
        <f>②各校入力用ｼｰﾄ!X56</f>
        <v>0</v>
      </c>
      <c r="L6" s="6">
        <f>②各校入力用ｼｰﾄ!Y56</f>
        <v>0</v>
      </c>
      <c r="O6" s="4" t="s">
        <v>50</v>
      </c>
      <c r="P6" s="4" t="s">
        <v>51</v>
      </c>
    </row>
    <row r="7" spans="1:16" ht="29.25" customHeight="1">
      <c r="A7" s="7">
        <v>2</v>
      </c>
      <c r="B7" s="50" t="str">
        <f>+②各校入力用ｼｰﾄ!$W57</f>
        <v/>
      </c>
      <c r="C7" s="6" t="str">
        <f>+②各校入力用ｼｰﾄ!$Q57&amp;"　"&amp;②各校入力用ｼｰﾄ!$R57</f>
        <v>　</v>
      </c>
      <c r="D7" s="51" t="str">
        <f>+②各校入力用ｼｰﾄ!$U57</f>
        <v/>
      </c>
      <c r="E7" s="50" t="str">
        <f>+②各校入力用ｼｰﾄ!$W58</f>
        <v/>
      </c>
      <c r="F7" s="6" t="str">
        <f>+②各校入力用ｼｰﾄ!$Q58&amp;"　"&amp;②各校入力用ｼｰﾄ!$R58</f>
        <v>　</v>
      </c>
      <c r="G7" s="51" t="str">
        <f>+②各校入力用ｼｰﾄ!$U58</f>
        <v/>
      </c>
      <c r="H7" s="6" t="str">
        <f>IF(②各校入力用ｼｰﾄ!$O57="","",+②各校入力用ｼｰﾄ!$E$2)</f>
        <v/>
      </c>
      <c r="I7" s="6">
        <f>②各校入力用ｼｰﾄ!X57</f>
        <v>0</v>
      </c>
      <c r="J7" s="6">
        <f>②各校入力用ｼｰﾄ!Y57</f>
        <v>0</v>
      </c>
      <c r="K7" s="6">
        <f>②各校入力用ｼｰﾄ!X58</f>
        <v>0</v>
      </c>
      <c r="L7" s="6">
        <f>②各校入力用ｼｰﾄ!Y58</f>
        <v>0</v>
      </c>
      <c r="O7" s="4" t="s">
        <v>54</v>
      </c>
      <c r="P7" s="4" t="s">
        <v>55</v>
      </c>
    </row>
    <row r="8" spans="1:16" ht="29.25" customHeight="1">
      <c r="A8" s="7">
        <v>3</v>
      </c>
      <c r="B8" s="50" t="str">
        <f>+②各校入力用ｼｰﾄ!$W59</f>
        <v/>
      </c>
      <c r="C8" s="6" t="str">
        <f>+②各校入力用ｼｰﾄ!$Q59&amp;"　"&amp;②各校入力用ｼｰﾄ!$R59</f>
        <v>　</v>
      </c>
      <c r="D8" s="51" t="str">
        <f>+②各校入力用ｼｰﾄ!$U59</f>
        <v/>
      </c>
      <c r="E8" s="50" t="str">
        <f>+②各校入力用ｼｰﾄ!$W60</f>
        <v/>
      </c>
      <c r="F8" s="6" t="str">
        <f>+②各校入力用ｼｰﾄ!$Q60&amp;"　"&amp;②各校入力用ｼｰﾄ!$R60</f>
        <v>　</v>
      </c>
      <c r="G8" s="51" t="str">
        <f>+②各校入力用ｼｰﾄ!$U60</f>
        <v/>
      </c>
      <c r="H8" s="6" t="str">
        <f>IF(②各校入力用ｼｰﾄ!$O59="","",+②各校入力用ｼｰﾄ!$E$2)</f>
        <v/>
      </c>
      <c r="I8" s="6">
        <f>②各校入力用ｼｰﾄ!X59</f>
        <v>0</v>
      </c>
      <c r="J8" s="6">
        <f>②各校入力用ｼｰﾄ!Y59</f>
        <v>0</v>
      </c>
      <c r="K8" s="6">
        <f>②各校入力用ｼｰﾄ!X60</f>
        <v>0</v>
      </c>
      <c r="L8" s="6">
        <f>②各校入力用ｼｰﾄ!Y60</f>
        <v>0</v>
      </c>
      <c r="O8" s="4" t="s">
        <v>56</v>
      </c>
      <c r="P8" s="4" t="s">
        <v>57</v>
      </c>
    </row>
    <row r="9" spans="1:16" ht="29.25" customHeight="1">
      <c r="A9" s="7">
        <v>4</v>
      </c>
      <c r="B9" s="50" t="str">
        <f>+②各校入力用ｼｰﾄ!$W61</f>
        <v/>
      </c>
      <c r="C9" s="6" t="str">
        <f>+②各校入力用ｼｰﾄ!$Q61&amp;"　"&amp;②各校入力用ｼｰﾄ!$R61</f>
        <v>　</v>
      </c>
      <c r="D9" s="51" t="str">
        <f>+②各校入力用ｼｰﾄ!$U61</f>
        <v/>
      </c>
      <c r="E9" s="50" t="str">
        <f>+②各校入力用ｼｰﾄ!$W62</f>
        <v/>
      </c>
      <c r="F9" s="6" t="str">
        <f>+②各校入力用ｼｰﾄ!$Q62&amp;"　"&amp;②各校入力用ｼｰﾄ!$R62</f>
        <v>　</v>
      </c>
      <c r="G9" s="51" t="str">
        <f>+②各校入力用ｼｰﾄ!$U62</f>
        <v/>
      </c>
      <c r="H9" s="6" t="str">
        <f>IF(②各校入力用ｼｰﾄ!$O61="","",+②各校入力用ｼｰﾄ!$E$2)</f>
        <v/>
      </c>
      <c r="I9" s="6">
        <f>②各校入力用ｼｰﾄ!X61</f>
        <v>0</v>
      </c>
      <c r="J9" s="6">
        <f>②各校入力用ｼｰﾄ!Y61</f>
        <v>0</v>
      </c>
      <c r="K9" s="6">
        <f>②各校入力用ｼｰﾄ!X62</f>
        <v>0</v>
      </c>
      <c r="L9" s="6">
        <f>②各校入力用ｼｰﾄ!Y62</f>
        <v>0</v>
      </c>
      <c r="P9" s="4" t="s">
        <v>58</v>
      </c>
    </row>
    <row r="10" spans="1:16" ht="29.25" customHeight="1">
      <c r="A10" s="7">
        <v>5</v>
      </c>
      <c r="B10" s="50" t="str">
        <f>+②各校入力用ｼｰﾄ!$W63</f>
        <v/>
      </c>
      <c r="C10" s="6" t="str">
        <f>+②各校入力用ｼｰﾄ!$Q63&amp;"　"&amp;②各校入力用ｼｰﾄ!$R63</f>
        <v>　</v>
      </c>
      <c r="D10" s="51" t="str">
        <f>+②各校入力用ｼｰﾄ!$U63</f>
        <v/>
      </c>
      <c r="E10" s="50" t="str">
        <f>+②各校入力用ｼｰﾄ!$W64</f>
        <v/>
      </c>
      <c r="F10" s="6" t="str">
        <f>+②各校入力用ｼｰﾄ!$Q64&amp;"　"&amp;②各校入力用ｼｰﾄ!$R64</f>
        <v>　</v>
      </c>
      <c r="G10" s="51" t="str">
        <f>+②各校入力用ｼｰﾄ!$U64</f>
        <v/>
      </c>
      <c r="H10" s="6" t="str">
        <f>IF(②各校入力用ｼｰﾄ!$O63="","",+②各校入力用ｼｰﾄ!$E$2)</f>
        <v/>
      </c>
      <c r="I10" s="6">
        <f>②各校入力用ｼｰﾄ!X63</f>
        <v>0</v>
      </c>
      <c r="J10" s="6">
        <f>②各校入力用ｼｰﾄ!Y63</f>
        <v>0</v>
      </c>
      <c r="K10" s="6">
        <f>②各校入力用ｼｰﾄ!X64</f>
        <v>0</v>
      </c>
      <c r="L10" s="6">
        <f>②各校入力用ｼｰﾄ!Y64</f>
        <v>0</v>
      </c>
      <c r="P10" s="4" t="s">
        <v>59</v>
      </c>
    </row>
    <row r="11" spans="1:16" ht="29.25" customHeight="1">
      <c r="A11" s="7">
        <v>6</v>
      </c>
      <c r="B11" s="50" t="str">
        <f>+②各校入力用ｼｰﾄ!$W65</f>
        <v/>
      </c>
      <c r="C11" s="6" t="str">
        <f>+②各校入力用ｼｰﾄ!$Q65&amp;"　"&amp;②各校入力用ｼｰﾄ!$R65</f>
        <v>　</v>
      </c>
      <c r="D11" s="51" t="str">
        <f>+②各校入力用ｼｰﾄ!$U65</f>
        <v/>
      </c>
      <c r="E11" s="50" t="str">
        <f>+②各校入力用ｼｰﾄ!$W66</f>
        <v/>
      </c>
      <c r="F11" s="6" t="str">
        <f>+②各校入力用ｼｰﾄ!$Q66&amp;"　"&amp;②各校入力用ｼｰﾄ!$R66</f>
        <v>　</v>
      </c>
      <c r="G11" s="51" t="str">
        <f>+②各校入力用ｼｰﾄ!$U66</f>
        <v/>
      </c>
      <c r="H11" s="6" t="str">
        <f>IF(②各校入力用ｼｰﾄ!$O65="","",+②各校入力用ｼｰﾄ!$E$2)</f>
        <v/>
      </c>
      <c r="I11" s="6">
        <f>②各校入力用ｼｰﾄ!X65</f>
        <v>0</v>
      </c>
      <c r="J11" s="6">
        <f>②各校入力用ｼｰﾄ!Y65</f>
        <v>0</v>
      </c>
      <c r="K11" s="6">
        <f>②各校入力用ｼｰﾄ!X66</f>
        <v>0</v>
      </c>
      <c r="L11" s="6">
        <f>②各校入力用ｼｰﾄ!Y66</f>
        <v>0</v>
      </c>
      <c r="P11" s="4" t="s">
        <v>60</v>
      </c>
    </row>
    <row r="12" spans="1:16" ht="29.25" customHeight="1">
      <c r="A12" s="7">
        <v>7</v>
      </c>
      <c r="B12" s="24" t="str">
        <f>+②各校入力用ｼｰﾄ!$W67</f>
        <v/>
      </c>
      <c r="C12" s="22" t="str">
        <f>+②各校入力用ｼｰﾄ!$Q67&amp;"　"&amp;②各校入力用ｼｰﾄ!$R67</f>
        <v>　</v>
      </c>
      <c r="D12" s="23" t="str">
        <f>+②各校入力用ｼｰﾄ!$U67</f>
        <v/>
      </c>
      <c r="E12" s="21" t="str">
        <f>+②各校入力用ｼｰﾄ!$W68</f>
        <v/>
      </c>
      <c r="F12" s="22" t="str">
        <f>+②各校入力用ｼｰﾄ!$Q68&amp;"　"&amp;②各校入力用ｼｰﾄ!$R68</f>
        <v>　</v>
      </c>
      <c r="G12" s="23" t="str">
        <f>+②各校入力用ｼｰﾄ!$U68</f>
        <v/>
      </c>
      <c r="H12" s="22" t="str">
        <f>IF(②各校入力用ｼｰﾄ!$O67="","",②各校入力用ｼｰﾄ!$E$2)</f>
        <v/>
      </c>
      <c r="P12" s="4" t="s">
        <v>61</v>
      </c>
    </row>
    <row r="13" spans="1:16" ht="29.25" customHeight="1">
      <c r="A13" s="7">
        <v>8</v>
      </c>
      <c r="B13" s="2" t="str">
        <f>+②各校入力用ｼｰﾄ!$W69</f>
        <v/>
      </c>
      <c r="C13" s="22" t="str">
        <f>+②各校入力用ｼｰﾄ!$Q69&amp;"　"&amp;②各校入力用ｼｰﾄ!$R69</f>
        <v>　</v>
      </c>
      <c r="D13" s="23" t="str">
        <f>+②各校入力用ｼｰﾄ!$U69</f>
        <v/>
      </c>
      <c r="E13" s="21" t="str">
        <f>+②各校入力用ｼｰﾄ!$W70</f>
        <v/>
      </c>
      <c r="F13" s="22" t="str">
        <f>+②各校入力用ｼｰﾄ!$Q70&amp;"　"&amp;②各校入力用ｼｰﾄ!$R70</f>
        <v>　</v>
      </c>
      <c r="G13" s="23" t="str">
        <f>+②各校入力用ｼｰﾄ!$U70</f>
        <v/>
      </c>
      <c r="H13" s="22" t="str">
        <f>IF(②各校入力用ｼｰﾄ!$O69="","",②各校入力用ｼｰﾄ!$E$2)</f>
        <v/>
      </c>
      <c r="P13" s="4" t="s">
        <v>62</v>
      </c>
    </row>
    <row r="14" spans="1:16" ht="29.25" customHeight="1">
      <c r="A14" s="7">
        <v>9</v>
      </c>
      <c r="B14" s="25" t="str">
        <f>+②各校入力用ｼｰﾄ!$W71</f>
        <v/>
      </c>
      <c r="C14" s="22" t="str">
        <f>+②各校入力用ｼｰﾄ!$Q71&amp;"　"&amp;②各校入力用ｼｰﾄ!$R71</f>
        <v>　</v>
      </c>
      <c r="D14" s="23" t="str">
        <f>+②各校入力用ｼｰﾄ!$U71</f>
        <v/>
      </c>
      <c r="E14" s="21" t="str">
        <f>+②各校入力用ｼｰﾄ!$W72</f>
        <v/>
      </c>
      <c r="F14" s="22" t="str">
        <f>+②各校入力用ｼｰﾄ!$Q72&amp;"　"&amp;②各校入力用ｼｰﾄ!$R72</f>
        <v>　</v>
      </c>
      <c r="G14" s="23" t="str">
        <f>+②各校入力用ｼｰﾄ!$U72</f>
        <v/>
      </c>
      <c r="H14" s="22" t="str">
        <f>IF(②各校入力用ｼｰﾄ!$O71="","",②各校入力用ｼｰﾄ!$E$2)</f>
        <v/>
      </c>
    </row>
    <row r="15" spans="1:16" ht="29.25" customHeight="1">
      <c r="A15" s="7">
        <v>10</v>
      </c>
      <c r="B15" s="21" t="str">
        <f>+②各校入力用ｼｰﾄ!$W73</f>
        <v/>
      </c>
      <c r="C15" s="22" t="str">
        <f>+②各校入力用ｼｰﾄ!$Q73&amp;"　"&amp;②各校入力用ｼｰﾄ!$R73</f>
        <v>　</v>
      </c>
      <c r="D15" s="23" t="str">
        <f>+②各校入力用ｼｰﾄ!$U73</f>
        <v/>
      </c>
      <c r="E15" s="21" t="str">
        <f>+②各校入力用ｼｰﾄ!$W74</f>
        <v/>
      </c>
      <c r="F15" s="22" t="str">
        <f>+②各校入力用ｼｰﾄ!$Q74&amp;"　"&amp;②各校入力用ｼｰﾄ!$R74</f>
        <v>　</v>
      </c>
      <c r="G15" s="23" t="str">
        <f>+②各校入力用ｼｰﾄ!$U74</f>
        <v/>
      </c>
      <c r="H15" s="22" t="str">
        <f>IF(②各校入力用ｼｰﾄ!$O73="","",②各校入力用ｼｰﾄ!$E$2)</f>
        <v/>
      </c>
    </row>
    <row r="16" spans="1:16" ht="29.25" customHeight="1">
      <c r="A16" s="7">
        <v>11</v>
      </c>
      <c r="B16" s="21" t="str">
        <f>+②各校入力用ｼｰﾄ!$W75</f>
        <v/>
      </c>
      <c r="C16" s="22" t="str">
        <f>+②各校入力用ｼｰﾄ!$Q75&amp;"　"&amp;②各校入力用ｼｰﾄ!$R75</f>
        <v>　</v>
      </c>
      <c r="D16" s="23" t="str">
        <f>+②各校入力用ｼｰﾄ!$U75</f>
        <v/>
      </c>
      <c r="E16" s="21" t="str">
        <f>+②各校入力用ｼｰﾄ!$W76</f>
        <v/>
      </c>
      <c r="F16" s="22" t="str">
        <f>+②各校入力用ｼｰﾄ!$Q76&amp;"　"&amp;②各校入力用ｼｰﾄ!$R76</f>
        <v>　</v>
      </c>
      <c r="G16" s="23" t="str">
        <f>+②各校入力用ｼｰﾄ!$U76</f>
        <v/>
      </c>
      <c r="H16" s="22" t="str">
        <f>IF(②各校入力用ｼｰﾄ!$O75="","",②各校入力用ｼｰﾄ!$E$2)</f>
        <v/>
      </c>
    </row>
    <row r="17" spans="1:8" ht="29.25" customHeight="1">
      <c r="A17" s="7">
        <v>12</v>
      </c>
      <c r="B17" s="21" t="str">
        <f>+②各校入力用ｼｰﾄ!$W77</f>
        <v/>
      </c>
      <c r="C17" s="22" t="str">
        <f>+②各校入力用ｼｰﾄ!$Q77&amp;"　"&amp;②各校入力用ｼｰﾄ!$R77</f>
        <v>　</v>
      </c>
      <c r="D17" s="23" t="str">
        <f>+②各校入力用ｼｰﾄ!$U77</f>
        <v/>
      </c>
      <c r="E17" s="21" t="str">
        <f>+②各校入力用ｼｰﾄ!$W78</f>
        <v/>
      </c>
      <c r="F17" s="22" t="str">
        <f>+②各校入力用ｼｰﾄ!$Q78&amp;"　"&amp;②各校入力用ｼｰﾄ!$R78</f>
        <v>　</v>
      </c>
      <c r="G17" s="23" t="str">
        <f>+②各校入力用ｼｰﾄ!$U78</f>
        <v/>
      </c>
      <c r="H17" s="22" t="str">
        <f>IF(②各校入力用ｼｰﾄ!$O77="","",②各校入力用ｼｰﾄ!$E$2)</f>
        <v/>
      </c>
    </row>
    <row r="18" spans="1:8" ht="29.25" customHeight="1">
      <c r="A18" s="7">
        <v>13</v>
      </c>
      <c r="B18" s="21"/>
      <c r="C18" s="22"/>
      <c r="D18" s="23"/>
      <c r="E18" s="21"/>
      <c r="F18" s="22"/>
      <c r="G18" s="23"/>
      <c r="H18" s="22"/>
    </row>
    <row r="19" spans="1:8" ht="29.25" customHeight="1">
      <c r="A19" s="7">
        <v>14</v>
      </c>
      <c r="B19" s="21"/>
      <c r="C19" s="22"/>
      <c r="D19" s="23"/>
      <c r="E19" s="21"/>
      <c r="F19" s="22"/>
      <c r="G19" s="23"/>
      <c r="H19" s="22"/>
    </row>
    <row r="20" spans="1:8" ht="29.25" customHeight="1">
      <c r="A20" s="7">
        <v>15</v>
      </c>
      <c r="B20" s="21"/>
      <c r="C20" s="22"/>
      <c r="D20" s="23"/>
      <c r="E20" s="21"/>
      <c r="F20" s="22"/>
      <c r="G20" s="23"/>
      <c r="H20" s="22"/>
    </row>
    <row r="21" spans="1:8" ht="29.25" customHeight="1">
      <c r="A21" s="7">
        <v>16</v>
      </c>
      <c r="B21" s="21"/>
      <c r="C21" s="22"/>
      <c r="D21" s="23"/>
      <c r="E21" s="21"/>
      <c r="F21" s="22"/>
      <c r="G21" s="23"/>
      <c r="H21" s="22"/>
    </row>
    <row r="22" spans="1:8" ht="29.25" customHeight="1">
      <c r="A22" s="7">
        <v>17</v>
      </c>
      <c r="B22" s="21"/>
      <c r="C22" s="22"/>
      <c r="D22" s="23"/>
      <c r="E22" s="21"/>
      <c r="F22" s="22"/>
      <c r="G22" s="23"/>
      <c r="H22" s="22"/>
    </row>
    <row r="23" spans="1:8" ht="29.25" customHeight="1">
      <c r="A23" s="7">
        <v>18</v>
      </c>
      <c r="B23" s="21"/>
      <c r="C23" s="22"/>
      <c r="D23" s="23"/>
      <c r="E23" s="21"/>
      <c r="F23" s="22"/>
      <c r="G23" s="23"/>
      <c r="H23" s="22"/>
    </row>
    <row r="24" spans="1:8" ht="29.25" customHeight="1">
      <c r="A24" s="7">
        <v>19</v>
      </c>
      <c r="B24" s="21"/>
      <c r="C24" s="22"/>
      <c r="D24" s="23"/>
      <c r="E24" s="21"/>
      <c r="F24" s="22"/>
      <c r="G24" s="23"/>
      <c r="H24" s="22"/>
    </row>
    <row r="25" spans="1:8" ht="29.25" customHeight="1">
      <c r="A25" s="7">
        <v>20</v>
      </c>
      <c r="B25" s="21"/>
      <c r="C25" s="22"/>
      <c r="D25" s="23"/>
      <c r="E25" s="21"/>
      <c r="F25" s="22"/>
      <c r="G25" s="23"/>
      <c r="H25" s="22"/>
    </row>
    <row r="26" spans="1:8" ht="29.25" customHeight="1">
      <c r="A26" s="7">
        <v>21</v>
      </c>
      <c r="B26" s="21"/>
      <c r="C26" s="22"/>
      <c r="D26" s="23"/>
      <c r="E26" s="21"/>
      <c r="F26" s="22"/>
      <c r="G26" s="23"/>
      <c r="H26" s="22"/>
    </row>
    <row r="27" spans="1:8" ht="29.25" customHeight="1">
      <c r="A27" s="7">
        <v>22</v>
      </c>
      <c r="B27" s="21"/>
      <c r="C27" s="22"/>
      <c r="D27" s="23"/>
      <c r="E27" s="22"/>
      <c r="F27" s="22"/>
      <c r="G27" s="23"/>
      <c r="H27" s="22"/>
    </row>
    <row r="28" spans="1:8" ht="29.25" customHeight="1">
      <c r="A28" s="7">
        <v>23</v>
      </c>
      <c r="B28" s="21"/>
      <c r="C28" s="22"/>
      <c r="D28" s="23"/>
      <c r="E28" s="22"/>
      <c r="F28" s="22"/>
      <c r="G28" s="23"/>
      <c r="H28" s="22"/>
    </row>
    <row r="29" spans="1:8" ht="29.25" customHeight="1">
      <c r="A29" s="7">
        <v>24</v>
      </c>
      <c r="B29" s="21"/>
      <c r="C29" s="22"/>
      <c r="D29" s="23"/>
      <c r="E29" s="22"/>
      <c r="F29" s="22"/>
      <c r="G29" s="23"/>
      <c r="H29" s="22"/>
    </row>
    <row r="30" spans="1:8" ht="28.5" customHeight="1">
      <c r="A30" s="7">
        <v>25</v>
      </c>
      <c r="B30" s="21"/>
      <c r="C30" s="22"/>
      <c r="D30" s="23"/>
      <c r="E30" s="22"/>
      <c r="F30" s="22"/>
      <c r="G30" s="23"/>
      <c r="H30" s="22"/>
    </row>
    <row r="31" spans="1:8" ht="28.5" customHeight="1">
      <c r="A31" s="7">
        <v>26</v>
      </c>
      <c r="B31" s="21"/>
      <c r="C31" s="22"/>
      <c r="D31" s="23"/>
      <c r="E31" s="22"/>
      <c r="F31" s="22"/>
      <c r="G31" s="23"/>
      <c r="H31" s="22"/>
    </row>
    <row r="32" spans="1:8" ht="28.5" customHeight="1">
      <c r="A32" s="7">
        <v>27</v>
      </c>
      <c r="B32" s="21"/>
      <c r="C32" s="22"/>
      <c r="D32" s="23"/>
      <c r="E32" s="22"/>
      <c r="F32" s="22"/>
      <c r="G32" s="23"/>
      <c r="H32" s="22"/>
    </row>
    <row r="33" spans="1:8" ht="28.5" customHeight="1">
      <c r="A33" s="7">
        <v>28</v>
      </c>
      <c r="B33" s="21"/>
      <c r="C33" s="22"/>
      <c r="D33" s="23"/>
      <c r="E33" s="22"/>
      <c r="F33" s="22"/>
      <c r="G33" s="23"/>
      <c r="H33" s="22"/>
    </row>
    <row r="198" spans="233:233">
      <c r="HY198" s="9"/>
    </row>
    <row r="199" spans="233:233">
      <c r="HY199" s="9"/>
    </row>
  </sheetData>
  <mergeCells count="5">
    <mergeCell ref="I5:J5"/>
    <mergeCell ref="K5:L5"/>
    <mergeCell ref="A1:B1"/>
    <mergeCell ref="A3:B3"/>
    <mergeCell ref="C1:H1"/>
  </mergeCells>
  <phoneticPr fontId="3"/>
  <conditionalFormatting sqref="C3">
    <cfRule type="cellIs" dxfId="9" priority="1" stopIfTrue="1" operator="equal">
      <formula>"地区を選択"</formula>
    </cfRule>
  </conditionalFormatting>
  <conditionalFormatting sqref="A1">
    <cfRule type="cellIs" dxfId="8" priority="2" stopIfTrue="1" operator="equal">
      <formula>"大会を選択"</formula>
    </cfRule>
  </conditionalFormatting>
  <dataValidations count="5">
    <dataValidation imeMode="on" allowBlank="1" showInputMessage="1" showErrorMessage="1" sqref="F6:F33 H7:H33 C6:C33 H6:I6 K6:K11 I7:I11"/>
    <dataValidation imeMode="off" allowBlank="1" showInputMessage="1" showErrorMessage="1" sqref="G6:G33 D6:D33"/>
    <dataValidation imeMode="off" allowBlank="1" showErrorMessage="1" promptTitle="入力必要なし" prompt="_x000a_ふりがなは自動表示_x000a__x000a_訂正のみ直接入力" sqref="E6:E33 B6:B33"/>
    <dataValidation type="list" allowBlank="1" showInputMessage="1" showErrorMessage="1" promptTitle="入力方法" prompt="_x000a_リストから選択_x000a__x000a_右の▼をクリック" sqref="A1:B1">
      <formula1>$O$6:$O$8</formula1>
    </dataValidation>
    <dataValidation type="list" showInputMessage="1" errorTitle="注意" error="リストから選択" promptTitle="入力方法" prompt="リストから選択" sqref="C3">
      <formula1>$P$6:$P$13</formula1>
    </dataValidation>
  </dataValidations>
  <pageMargins left="0.70866141732283472" right="0.70866141732283472" top="0.35433070866141736" bottom="0.15748031496062992" header="0.31496062992125984" footer="0.31496062992125984"/>
  <pageSetup paperSize="9" orientation="portrait" horizontalDpi="0"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IL309"/>
  <sheetViews>
    <sheetView workbookViewId="0">
      <selection activeCell="B6" sqref="B6"/>
    </sheetView>
  </sheetViews>
  <sheetFormatPr defaultRowHeight="13.5"/>
  <cols>
    <col min="1" max="1" width="4.25" style="76" customWidth="1"/>
    <col min="2" max="2" width="12.875" style="76" customWidth="1"/>
    <col min="3" max="4" width="10.625" style="76" customWidth="1"/>
    <col min="5" max="5" width="5.25" style="76" bestFit="1" customWidth="1"/>
    <col min="6" max="6" width="12.875" style="76" customWidth="1"/>
    <col min="7" max="8" width="10.625" style="76" customWidth="1"/>
    <col min="9" max="9" width="5.25" style="76" bestFit="1" customWidth="1"/>
    <col min="10" max="12" width="10.625" style="76" customWidth="1"/>
    <col min="13" max="13" width="15.125" style="76" customWidth="1"/>
    <col min="14" max="14" width="16.625" style="76" customWidth="1"/>
    <col min="15" max="15" width="5.25" style="76" customWidth="1"/>
    <col min="16" max="16" width="10.375" style="76" customWidth="1"/>
    <col min="17" max="16384" width="9" style="76"/>
  </cols>
  <sheetData>
    <row r="1" spans="1:18" ht="25.5" customHeight="1" thickBot="1">
      <c r="A1" s="449" t="s">
        <v>170</v>
      </c>
      <c r="B1" s="449"/>
      <c r="C1" s="453" t="s">
        <v>171</v>
      </c>
      <c r="D1" s="453"/>
      <c r="E1" s="453"/>
      <c r="F1" s="453"/>
      <c r="G1" s="453"/>
      <c r="H1" s="453"/>
      <c r="I1" s="453"/>
      <c r="J1" s="453"/>
      <c r="K1" s="18"/>
      <c r="L1" s="18"/>
      <c r="M1" s="18"/>
      <c r="N1" s="18"/>
      <c r="O1" s="18"/>
      <c r="P1" s="18"/>
      <c r="Q1" s="75"/>
    </row>
    <row r="2" spans="1:18" ht="14.25" thickBot="1">
      <c r="K2" s="75"/>
      <c r="L2" s="75"/>
      <c r="M2" s="75"/>
      <c r="N2" s="75"/>
      <c r="O2" s="75"/>
      <c r="P2" s="75"/>
      <c r="Q2" s="75"/>
    </row>
    <row r="3" spans="1:18" ht="25.5" customHeight="1" thickBot="1">
      <c r="A3" s="450" t="s">
        <v>172</v>
      </c>
      <c r="B3" s="451"/>
      <c r="C3" s="454" t="s">
        <v>58</v>
      </c>
      <c r="D3" s="455"/>
      <c r="F3" s="4"/>
      <c r="G3" s="4"/>
      <c r="H3" s="4"/>
      <c r="I3" s="4"/>
      <c r="J3" s="4"/>
      <c r="K3" s="75"/>
      <c r="L3" s="75"/>
      <c r="M3" s="75"/>
      <c r="N3" s="75"/>
      <c r="O3" s="75"/>
      <c r="P3" s="75"/>
      <c r="Q3" s="75"/>
    </row>
    <row r="4" spans="1:18">
      <c r="B4" s="77"/>
      <c r="D4" s="77"/>
      <c r="F4" s="77"/>
      <c r="H4" s="77"/>
    </row>
    <row r="5" spans="1:18" s="8" customFormat="1" ht="20.25" customHeight="1">
      <c r="A5" s="6"/>
      <c r="B5" s="20" t="s">
        <v>22</v>
      </c>
      <c r="C5" s="78" t="s">
        <v>173</v>
      </c>
      <c r="D5" s="79" t="s">
        <v>174</v>
      </c>
      <c r="E5" s="80" t="s">
        <v>10</v>
      </c>
      <c r="F5" s="81" t="s">
        <v>22</v>
      </c>
      <c r="G5" s="78" t="s">
        <v>175</v>
      </c>
      <c r="H5" s="79" t="s">
        <v>176</v>
      </c>
      <c r="I5" s="7" t="s">
        <v>10</v>
      </c>
      <c r="J5" s="7" t="s">
        <v>23</v>
      </c>
      <c r="K5" s="9" t="s">
        <v>199</v>
      </c>
      <c r="L5" s="9" t="s">
        <v>200</v>
      </c>
    </row>
    <row r="6" spans="1:18" s="8" customFormat="1" ht="29.25" customHeight="1">
      <c r="A6" s="7">
        <v>1</v>
      </c>
      <c r="B6" s="2" t="str">
        <f>+②各校入力用ｼｰﾄ!K87</f>
        <v/>
      </c>
      <c r="C6" s="82" t="str">
        <f>+②各校入力用ｼｰﾄ!E87</f>
        <v/>
      </c>
      <c r="D6" s="83" t="str">
        <f>+②各校入力用ｼｰﾄ!F87</f>
        <v/>
      </c>
      <c r="E6" s="84" t="str">
        <f>+②各校入力用ｼｰﾄ!I87</f>
        <v/>
      </c>
      <c r="F6" s="85" t="str">
        <f>+②各校入力用ｼｰﾄ!K88</f>
        <v/>
      </c>
      <c r="G6" s="82" t="str">
        <f>+②各校入力用ｼｰﾄ!E88</f>
        <v/>
      </c>
      <c r="H6" s="83" t="str">
        <f>+②各校入力用ｼｰﾄ!F88</f>
        <v/>
      </c>
      <c r="I6" s="23" t="str">
        <f>+②各校入力用ｼｰﾄ!I88</f>
        <v/>
      </c>
      <c r="J6" s="22" t="str">
        <f>+②各校入力用ｼｰﾄ!$E$2</f>
        <v/>
      </c>
      <c r="K6" s="95">
        <f>+②各校入力用ｼｰﾄ!L87</f>
        <v>0</v>
      </c>
      <c r="L6" s="96">
        <f>+②各校入力用ｼｰﾄ!L88</f>
        <v>0</v>
      </c>
      <c r="Q6" s="76" t="s">
        <v>50</v>
      </c>
      <c r="R6" s="76" t="s">
        <v>51</v>
      </c>
    </row>
    <row r="7" spans="1:18" ht="29.25" customHeight="1">
      <c r="A7" s="7">
        <v>2</v>
      </c>
      <c r="B7" s="2" t="str">
        <f>+②各校入力用ｼｰﾄ!K89</f>
        <v/>
      </c>
      <c r="C7" s="82" t="str">
        <f>+②各校入力用ｼｰﾄ!E89</f>
        <v/>
      </c>
      <c r="D7" s="83" t="str">
        <f>+②各校入力用ｼｰﾄ!F89</f>
        <v/>
      </c>
      <c r="E7" s="84" t="str">
        <f>+②各校入力用ｼｰﾄ!I89</f>
        <v/>
      </c>
      <c r="F7" s="85" t="str">
        <f>+②各校入力用ｼｰﾄ!K90</f>
        <v/>
      </c>
      <c r="G7" s="82" t="str">
        <f>+②各校入力用ｼｰﾄ!E90</f>
        <v/>
      </c>
      <c r="H7" s="83" t="str">
        <f>+②各校入力用ｼｰﾄ!F90</f>
        <v/>
      </c>
      <c r="I7" s="23" t="str">
        <f>+②各校入力用ｼｰﾄ!I90</f>
        <v/>
      </c>
      <c r="J7" s="22" t="str">
        <f>+②各校入力用ｼｰﾄ!$E$2</f>
        <v/>
      </c>
      <c r="K7" s="95">
        <f>+②各校入力用ｼｰﾄ!L89</f>
        <v>0</v>
      </c>
      <c r="L7" s="96">
        <f>+②各校入力用ｼｰﾄ!L90</f>
        <v>0</v>
      </c>
      <c r="Q7" s="76" t="s">
        <v>54</v>
      </c>
      <c r="R7" s="76" t="s">
        <v>55</v>
      </c>
    </row>
    <row r="8" spans="1:18" ht="29.25" customHeight="1">
      <c r="A8" s="7">
        <v>3</v>
      </c>
      <c r="B8" s="2" t="str">
        <f>+②各校入力用ｼｰﾄ!K91</f>
        <v/>
      </c>
      <c r="C8" s="82" t="str">
        <f>+②各校入力用ｼｰﾄ!E91</f>
        <v/>
      </c>
      <c r="D8" s="83" t="str">
        <f>+②各校入力用ｼｰﾄ!F91</f>
        <v/>
      </c>
      <c r="E8" s="84" t="str">
        <f>+②各校入力用ｼｰﾄ!I91</f>
        <v/>
      </c>
      <c r="F8" s="85" t="str">
        <f>+②各校入力用ｼｰﾄ!K92</f>
        <v/>
      </c>
      <c r="G8" s="82" t="str">
        <f>+②各校入力用ｼｰﾄ!E92</f>
        <v/>
      </c>
      <c r="H8" s="83" t="str">
        <f>+②各校入力用ｼｰﾄ!F92</f>
        <v/>
      </c>
      <c r="I8" s="23" t="str">
        <f>+②各校入力用ｼｰﾄ!I92</f>
        <v/>
      </c>
      <c r="J8" s="22" t="str">
        <f>+②各校入力用ｼｰﾄ!$E$2</f>
        <v/>
      </c>
      <c r="K8" s="95">
        <f>+②各校入力用ｼｰﾄ!L91</f>
        <v>0</v>
      </c>
      <c r="L8" s="96">
        <f>+②各校入力用ｼｰﾄ!L92</f>
        <v>0</v>
      </c>
      <c r="Q8" s="76" t="s">
        <v>56</v>
      </c>
      <c r="R8" s="76" t="s">
        <v>57</v>
      </c>
    </row>
    <row r="9" spans="1:18" ht="29.25" customHeight="1">
      <c r="A9" s="7">
        <v>4</v>
      </c>
      <c r="B9" s="2" t="str">
        <f>+②各校入力用ｼｰﾄ!K93</f>
        <v/>
      </c>
      <c r="C9" s="82" t="str">
        <f>+②各校入力用ｼｰﾄ!E93</f>
        <v/>
      </c>
      <c r="D9" s="83" t="str">
        <f>+②各校入力用ｼｰﾄ!F93</f>
        <v/>
      </c>
      <c r="E9" s="84" t="str">
        <f>+②各校入力用ｼｰﾄ!I93</f>
        <v/>
      </c>
      <c r="F9" s="85" t="str">
        <f>+②各校入力用ｼｰﾄ!K94</f>
        <v/>
      </c>
      <c r="G9" s="82" t="str">
        <f>+②各校入力用ｼｰﾄ!E94</f>
        <v/>
      </c>
      <c r="H9" s="83" t="str">
        <f>+②各校入力用ｼｰﾄ!F94</f>
        <v/>
      </c>
      <c r="I9" s="23" t="str">
        <f>+②各校入力用ｼｰﾄ!I94</f>
        <v/>
      </c>
      <c r="J9" s="22" t="str">
        <f>+②各校入力用ｼｰﾄ!$E$2</f>
        <v/>
      </c>
      <c r="K9" s="95">
        <f>+②各校入力用ｼｰﾄ!L93</f>
        <v>0</v>
      </c>
      <c r="L9" s="96">
        <f>+②各校入力用ｼｰﾄ!L94</f>
        <v>0</v>
      </c>
      <c r="Q9" s="76" t="s">
        <v>170</v>
      </c>
      <c r="R9" s="76" t="s">
        <v>58</v>
      </c>
    </row>
    <row r="10" spans="1:18" ht="29.25" customHeight="1">
      <c r="A10" s="7">
        <v>5</v>
      </c>
      <c r="B10" s="2" t="str">
        <f>+②各校入力用ｼｰﾄ!K95</f>
        <v/>
      </c>
      <c r="C10" s="82" t="str">
        <f>+②各校入力用ｼｰﾄ!E95</f>
        <v/>
      </c>
      <c r="D10" s="83" t="str">
        <f>+②各校入力用ｼｰﾄ!F95</f>
        <v/>
      </c>
      <c r="E10" s="84" t="str">
        <f>+②各校入力用ｼｰﾄ!I95</f>
        <v/>
      </c>
      <c r="F10" s="85" t="str">
        <f>+②各校入力用ｼｰﾄ!K96</f>
        <v/>
      </c>
      <c r="G10" s="82" t="str">
        <f>+②各校入力用ｼｰﾄ!E96</f>
        <v/>
      </c>
      <c r="H10" s="83" t="str">
        <f>+②各校入力用ｼｰﾄ!F96</f>
        <v/>
      </c>
      <c r="I10" s="23" t="str">
        <f>+②各校入力用ｼｰﾄ!I96</f>
        <v/>
      </c>
      <c r="J10" s="22" t="str">
        <f>+②各校入力用ｼｰﾄ!$E$2</f>
        <v/>
      </c>
      <c r="K10" s="95">
        <f>+②各校入力用ｼｰﾄ!L95</f>
        <v>0</v>
      </c>
      <c r="L10" s="96">
        <f>+②各校入力用ｼｰﾄ!L96</f>
        <v>0</v>
      </c>
      <c r="Q10" s="76" t="s">
        <v>230</v>
      </c>
      <c r="R10" s="76" t="s">
        <v>59</v>
      </c>
    </row>
    <row r="11" spans="1:18" ht="29.25" customHeight="1">
      <c r="A11" s="7">
        <v>6</v>
      </c>
      <c r="B11" s="2" t="str">
        <f>+②各校入力用ｼｰﾄ!K97</f>
        <v/>
      </c>
      <c r="C11" s="82" t="str">
        <f>+②各校入力用ｼｰﾄ!E97</f>
        <v/>
      </c>
      <c r="D11" s="83" t="str">
        <f>+②各校入力用ｼｰﾄ!F97</f>
        <v/>
      </c>
      <c r="E11" s="84" t="str">
        <f>+②各校入力用ｼｰﾄ!I97</f>
        <v/>
      </c>
      <c r="F11" s="85" t="str">
        <f>+②各校入力用ｼｰﾄ!K98</f>
        <v/>
      </c>
      <c r="G11" s="82" t="str">
        <f>+②各校入力用ｼｰﾄ!E98</f>
        <v/>
      </c>
      <c r="H11" s="83" t="str">
        <f>+②各校入力用ｼｰﾄ!F98</f>
        <v/>
      </c>
      <c r="I11" s="23" t="str">
        <f>+②各校入力用ｼｰﾄ!I98</f>
        <v/>
      </c>
      <c r="J11" s="22" t="str">
        <f>+②各校入力用ｼｰﾄ!$E$2</f>
        <v/>
      </c>
      <c r="K11" s="95">
        <f>+②各校入力用ｼｰﾄ!L97</f>
        <v>0</v>
      </c>
      <c r="L11" s="96">
        <f>+②各校入力用ｼｰﾄ!L98</f>
        <v>0</v>
      </c>
      <c r="R11" s="76" t="s">
        <v>60</v>
      </c>
    </row>
    <row r="12" spans="1:18" ht="29.25" customHeight="1">
      <c r="A12" s="7">
        <v>7</v>
      </c>
      <c r="B12" s="2" t="str">
        <f>+②各校入力用ｼｰﾄ!K99</f>
        <v/>
      </c>
      <c r="C12" s="82" t="str">
        <f>+②各校入力用ｼｰﾄ!E99</f>
        <v/>
      </c>
      <c r="D12" s="83" t="str">
        <f>+②各校入力用ｼｰﾄ!F99</f>
        <v/>
      </c>
      <c r="E12" s="84" t="str">
        <f>+②各校入力用ｼｰﾄ!I99</f>
        <v/>
      </c>
      <c r="F12" s="85" t="str">
        <f>+②各校入力用ｼｰﾄ!K100</f>
        <v/>
      </c>
      <c r="G12" s="82" t="str">
        <f>+②各校入力用ｼｰﾄ!E100</f>
        <v/>
      </c>
      <c r="H12" s="83" t="str">
        <f>+②各校入力用ｼｰﾄ!F100</f>
        <v/>
      </c>
      <c r="I12" s="23" t="str">
        <f>+②各校入力用ｼｰﾄ!I100</f>
        <v/>
      </c>
      <c r="J12" s="22" t="str">
        <f>+②各校入力用ｼｰﾄ!$E$2</f>
        <v/>
      </c>
      <c r="K12" s="95">
        <f>+②各校入力用ｼｰﾄ!L99</f>
        <v>0</v>
      </c>
      <c r="L12" s="96">
        <f>+②各校入力用ｼｰﾄ!L100</f>
        <v>0</v>
      </c>
      <c r="R12" s="76" t="s">
        <v>61</v>
      </c>
    </row>
    <row r="13" spans="1:18" ht="29.25" customHeight="1">
      <c r="A13" s="7">
        <v>8</v>
      </c>
      <c r="B13" s="21"/>
      <c r="C13" s="86"/>
      <c r="D13" s="87"/>
      <c r="E13" s="84"/>
      <c r="F13" s="88"/>
      <c r="G13" s="86"/>
      <c r="H13" s="87"/>
      <c r="I13" s="23"/>
      <c r="J13" s="22"/>
      <c r="K13" s="95"/>
      <c r="L13" s="96"/>
      <c r="R13" s="76" t="s">
        <v>62</v>
      </c>
    </row>
    <row r="14" spans="1:18" ht="29.25" customHeight="1">
      <c r="A14" s="7">
        <v>9</v>
      </c>
      <c r="B14" s="21"/>
      <c r="C14" s="86"/>
      <c r="D14" s="87"/>
      <c r="E14" s="84"/>
      <c r="F14" s="88"/>
      <c r="G14" s="86"/>
      <c r="H14" s="87"/>
      <c r="I14" s="23"/>
      <c r="J14" s="22"/>
      <c r="K14" s="95"/>
      <c r="L14" s="96"/>
    </row>
    <row r="15" spans="1:18" ht="29.25" customHeight="1">
      <c r="A15" s="7">
        <v>10</v>
      </c>
      <c r="B15" s="21"/>
      <c r="C15" s="86"/>
      <c r="D15" s="87"/>
      <c r="E15" s="84"/>
      <c r="F15" s="88"/>
      <c r="G15" s="86"/>
      <c r="H15" s="87"/>
      <c r="I15" s="23"/>
      <c r="J15" s="22"/>
    </row>
    <row r="16" spans="1:18" ht="29.25" customHeight="1">
      <c r="A16" s="7">
        <v>11</v>
      </c>
      <c r="B16" s="21"/>
      <c r="C16" s="86"/>
      <c r="D16" s="87"/>
      <c r="E16" s="84"/>
      <c r="F16" s="88"/>
      <c r="G16" s="86"/>
      <c r="H16" s="87"/>
      <c r="I16" s="23"/>
      <c r="J16" s="22"/>
    </row>
    <row r="17" spans="1:10" ht="29.25" customHeight="1">
      <c r="A17" s="7">
        <v>12</v>
      </c>
      <c r="B17" s="21"/>
      <c r="C17" s="86"/>
      <c r="D17" s="87"/>
      <c r="E17" s="84"/>
      <c r="F17" s="88"/>
      <c r="G17" s="86"/>
      <c r="H17" s="87"/>
      <c r="I17" s="23"/>
      <c r="J17" s="22"/>
    </row>
    <row r="18" spans="1:10" ht="29.25" customHeight="1">
      <c r="A18" s="7">
        <v>13</v>
      </c>
      <c r="B18" s="21"/>
      <c r="C18" s="86"/>
      <c r="D18" s="87"/>
      <c r="E18" s="84"/>
      <c r="F18" s="88"/>
      <c r="G18" s="86"/>
      <c r="H18" s="87"/>
      <c r="I18" s="23"/>
      <c r="J18" s="22"/>
    </row>
    <row r="19" spans="1:10" ht="29.25" customHeight="1">
      <c r="A19" s="7">
        <v>14</v>
      </c>
      <c r="B19" s="21"/>
      <c r="C19" s="86"/>
      <c r="D19" s="87"/>
      <c r="E19" s="84"/>
      <c r="F19" s="88"/>
      <c r="G19" s="86"/>
      <c r="H19" s="87"/>
      <c r="I19" s="23"/>
      <c r="J19" s="22"/>
    </row>
    <row r="20" spans="1:10" ht="29.25" customHeight="1">
      <c r="A20" s="7">
        <v>15</v>
      </c>
      <c r="B20" s="21"/>
      <c r="C20" s="86"/>
      <c r="D20" s="87"/>
      <c r="E20" s="84"/>
      <c r="F20" s="88"/>
      <c r="G20" s="86"/>
      <c r="H20" s="87"/>
      <c r="I20" s="23"/>
      <c r="J20" s="22"/>
    </row>
    <row r="21" spans="1:10" ht="29.25" customHeight="1">
      <c r="A21" s="7">
        <v>16</v>
      </c>
      <c r="B21" s="21"/>
      <c r="C21" s="86"/>
      <c r="D21" s="87"/>
      <c r="E21" s="84"/>
      <c r="F21" s="88"/>
      <c r="G21" s="86"/>
      <c r="H21" s="87"/>
      <c r="I21" s="23"/>
      <c r="J21" s="22"/>
    </row>
    <row r="22" spans="1:10" ht="29.25" customHeight="1">
      <c r="A22" s="7">
        <v>17</v>
      </c>
      <c r="B22" s="21"/>
      <c r="C22" s="86"/>
      <c r="D22" s="87"/>
      <c r="E22" s="84"/>
      <c r="F22" s="88"/>
      <c r="G22" s="86"/>
      <c r="H22" s="87"/>
      <c r="I22" s="23"/>
      <c r="J22" s="22"/>
    </row>
    <row r="23" spans="1:10" ht="29.25" customHeight="1">
      <c r="A23" s="7">
        <v>18</v>
      </c>
      <c r="B23" s="21"/>
      <c r="C23" s="86"/>
      <c r="D23" s="87"/>
      <c r="E23" s="84"/>
      <c r="F23" s="88"/>
      <c r="G23" s="86"/>
      <c r="H23" s="87"/>
      <c r="I23" s="23"/>
      <c r="J23" s="22"/>
    </row>
    <row r="24" spans="1:10" ht="29.25" customHeight="1">
      <c r="A24" s="7">
        <v>19</v>
      </c>
      <c r="B24" s="21"/>
      <c r="C24" s="86"/>
      <c r="D24" s="87"/>
      <c r="E24" s="84"/>
      <c r="F24" s="88"/>
      <c r="G24" s="86"/>
      <c r="H24" s="87"/>
      <c r="I24" s="23"/>
      <c r="J24" s="22"/>
    </row>
    <row r="25" spans="1:10" ht="29.25" customHeight="1">
      <c r="A25" s="7">
        <v>20</v>
      </c>
      <c r="B25" s="21"/>
      <c r="C25" s="86"/>
      <c r="D25" s="87"/>
      <c r="E25" s="84"/>
      <c r="F25" s="88"/>
      <c r="G25" s="86"/>
      <c r="H25" s="87"/>
      <c r="I25" s="23"/>
      <c r="J25" s="22"/>
    </row>
    <row r="26" spans="1:10" ht="29.25" customHeight="1">
      <c r="A26" s="7">
        <v>21</v>
      </c>
      <c r="B26" s="21"/>
      <c r="C26" s="86"/>
      <c r="D26" s="87"/>
      <c r="E26" s="84"/>
      <c r="F26" s="88"/>
      <c r="G26" s="86"/>
      <c r="H26" s="87"/>
      <c r="I26" s="23"/>
      <c r="J26" s="22"/>
    </row>
    <row r="27" spans="1:10" ht="29.25" customHeight="1">
      <c r="A27" s="7">
        <v>22</v>
      </c>
      <c r="B27" s="21"/>
      <c r="C27" s="86"/>
      <c r="D27" s="87"/>
      <c r="E27" s="84"/>
      <c r="F27" s="88"/>
      <c r="G27" s="86"/>
      <c r="H27" s="87"/>
      <c r="I27" s="23"/>
      <c r="J27" s="22"/>
    </row>
    <row r="28" spans="1:10" ht="29.25" customHeight="1">
      <c r="A28" s="7">
        <v>23</v>
      </c>
      <c r="B28" s="21"/>
      <c r="C28" s="86"/>
      <c r="D28" s="87"/>
      <c r="E28" s="84"/>
      <c r="F28" s="88"/>
      <c r="G28" s="86"/>
      <c r="H28" s="87"/>
      <c r="I28" s="23"/>
      <c r="J28" s="22"/>
    </row>
    <row r="29" spans="1:10" ht="29.25" customHeight="1">
      <c r="A29" s="7">
        <v>24</v>
      </c>
      <c r="B29" s="21"/>
      <c r="C29" s="86"/>
      <c r="D29" s="87"/>
      <c r="E29" s="84"/>
      <c r="F29" s="88"/>
      <c r="G29" s="86"/>
      <c r="H29" s="87"/>
      <c r="I29" s="23"/>
      <c r="J29" s="22"/>
    </row>
    <row r="30" spans="1:10" ht="29.25" customHeight="1">
      <c r="A30" s="7">
        <v>25</v>
      </c>
      <c r="B30" s="21"/>
      <c r="C30" s="86"/>
      <c r="D30" s="87"/>
      <c r="E30" s="84"/>
      <c r="F30" s="88"/>
      <c r="G30" s="86"/>
      <c r="H30" s="87"/>
      <c r="I30" s="23"/>
      <c r="J30" s="22"/>
    </row>
    <row r="31" spans="1:10" ht="29.25" customHeight="1">
      <c r="A31" s="7">
        <v>26</v>
      </c>
      <c r="B31" s="21"/>
      <c r="C31" s="86"/>
      <c r="D31" s="87"/>
      <c r="E31" s="84"/>
      <c r="F31" s="88"/>
      <c r="G31" s="86"/>
      <c r="H31" s="87"/>
      <c r="I31" s="23"/>
      <c r="J31" s="22"/>
    </row>
    <row r="32" spans="1:10" ht="29.25" customHeight="1">
      <c r="A32" s="7">
        <v>27</v>
      </c>
      <c r="B32" s="21"/>
      <c r="C32" s="86"/>
      <c r="D32" s="87"/>
      <c r="E32" s="84"/>
      <c r="F32" s="88"/>
      <c r="G32" s="86"/>
      <c r="H32" s="87"/>
      <c r="I32" s="23"/>
      <c r="J32" s="22"/>
    </row>
    <row r="33" spans="1:10" ht="29.25" customHeight="1">
      <c r="A33" s="7">
        <v>28</v>
      </c>
      <c r="B33" s="21"/>
      <c r="C33" s="86"/>
      <c r="D33" s="87"/>
      <c r="E33" s="84"/>
      <c r="F33" s="88"/>
      <c r="G33" s="86"/>
      <c r="H33" s="87"/>
      <c r="I33" s="23"/>
      <c r="J33" s="22"/>
    </row>
    <row r="34" spans="1:10" ht="29.25" customHeight="1">
      <c r="A34" s="7">
        <v>29</v>
      </c>
      <c r="B34" s="21"/>
      <c r="C34" s="86"/>
      <c r="D34" s="87"/>
      <c r="E34" s="84"/>
      <c r="F34" s="88"/>
      <c r="G34" s="86"/>
      <c r="H34" s="87"/>
      <c r="I34" s="23"/>
      <c r="J34" s="22"/>
    </row>
    <row r="35" spans="1:10" ht="29.25" customHeight="1">
      <c r="A35" s="7">
        <v>30</v>
      </c>
      <c r="B35" s="21"/>
      <c r="C35" s="86"/>
      <c r="D35" s="87"/>
      <c r="E35" s="84"/>
      <c r="F35" s="88"/>
      <c r="G35" s="86"/>
      <c r="H35" s="87"/>
      <c r="I35" s="23"/>
      <c r="J35" s="22"/>
    </row>
    <row r="36" spans="1:10" ht="29.25" customHeight="1">
      <c r="A36" s="7">
        <v>31</v>
      </c>
      <c r="B36" s="21"/>
      <c r="C36" s="86"/>
      <c r="D36" s="87"/>
      <c r="E36" s="84"/>
      <c r="F36" s="88"/>
      <c r="G36" s="86"/>
      <c r="H36" s="87"/>
      <c r="I36" s="23"/>
      <c r="J36" s="22"/>
    </row>
    <row r="37" spans="1:10" ht="29.25" customHeight="1">
      <c r="A37" s="7">
        <v>32</v>
      </c>
      <c r="B37" s="21"/>
      <c r="C37" s="86"/>
      <c r="D37" s="87"/>
      <c r="E37" s="84"/>
      <c r="F37" s="88"/>
      <c r="G37" s="86"/>
      <c r="H37" s="87"/>
      <c r="I37" s="23"/>
      <c r="J37" s="22"/>
    </row>
    <row r="38" spans="1:10" ht="29.25" customHeight="1">
      <c r="A38" s="7">
        <v>33</v>
      </c>
      <c r="B38" s="21"/>
      <c r="C38" s="86"/>
      <c r="D38" s="87"/>
      <c r="E38" s="84"/>
      <c r="F38" s="88"/>
      <c r="G38" s="86"/>
      <c r="H38" s="87"/>
      <c r="I38" s="23"/>
      <c r="J38" s="22"/>
    </row>
    <row r="39" spans="1:10" ht="29.25" customHeight="1">
      <c r="A39" s="7">
        <v>34</v>
      </c>
      <c r="B39" s="21"/>
      <c r="C39" s="86"/>
      <c r="D39" s="87"/>
      <c r="E39" s="84"/>
      <c r="F39" s="88"/>
      <c r="G39" s="86"/>
      <c r="H39" s="87"/>
      <c r="I39" s="23"/>
      <c r="J39" s="22"/>
    </row>
    <row r="40" spans="1:10" ht="29.25" customHeight="1">
      <c r="A40" s="7">
        <v>35</v>
      </c>
      <c r="B40" s="21"/>
      <c r="C40" s="86"/>
      <c r="D40" s="87"/>
      <c r="E40" s="84"/>
      <c r="F40" s="88"/>
      <c r="G40" s="86"/>
      <c r="H40" s="87"/>
      <c r="I40" s="23"/>
      <c r="J40" s="22"/>
    </row>
    <row r="41" spans="1:10" ht="29.25" customHeight="1">
      <c r="A41" s="7">
        <v>36</v>
      </c>
      <c r="B41" s="21"/>
      <c r="C41" s="86"/>
      <c r="D41" s="87"/>
      <c r="E41" s="84"/>
      <c r="F41" s="88"/>
      <c r="G41" s="86"/>
      <c r="H41" s="87"/>
      <c r="I41" s="23"/>
      <c r="J41" s="22"/>
    </row>
    <row r="42" spans="1:10" ht="29.25" customHeight="1">
      <c r="A42" s="7">
        <v>37</v>
      </c>
      <c r="B42" s="21"/>
      <c r="C42" s="86"/>
      <c r="D42" s="87"/>
      <c r="E42" s="84"/>
      <c r="F42" s="88"/>
      <c r="G42" s="86"/>
      <c r="H42" s="87"/>
      <c r="I42" s="23"/>
      <c r="J42" s="22"/>
    </row>
    <row r="43" spans="1:10" ht="29.25" customHeight="1">
      <c r="A43" s="7">
        <v>38</v>
      </c>
      <c r="B43" s="21"/>
      <c r="C43" s="86"/>
      <c r="D43" s="87"/>
      <c r="E43" s="84"/>
      <c r="F43" s="88"/>
      <c r="G43" s="86"/>
      <c r="H43" s="87"/>
      <c r="I43" s="23"/>
      <c r="J43" s="22"/>
    </row>
    <row r="44" spans="1:10" ht="29.25" customHeight="1">
      <c r="A44" s="7">
        <v>39</v>
      </c>
      <c r="B44" s="21"/>
      <c r="C44" s="86"/>
      <c r="D44" s="87"/>
      <c r="E44" s="84"/>
      <c r="F44" s="88"/>
      <c r="G44" s="86"/>
      <c r="H44" s="87"/>
      <c r="I44" s="23"/>
      <c r="J44" s="22"/>
    </row>
    <row r="45" spans="1:10" ht="29.25" customHeight="1">
      <c r="A45" s="7">
        <v>40</v>
      </c>
      <c r="B45" s="21"/>
      <c r="C45" s="86"/>
      <c r="D45" s="87"/>
      <c r="E45" s="84"/>
      <c r="F45" s="88"/>
      <c r="G45" s="86"/>
      <c r="H45" s="87"/>
      <c r="I45" s="23"/>
      <c r="J45" s="22"/>
    </row>
    <row r="46" spans="1:10" ht="29.25" customHeight="1">
      <c r="A46" s="7">
        <v>41</v>
      </c>
      <c r="B46" s="21"/>
      <c r="C46" s="86"/>
      <c r="D46" s="87"/>
      <c r="E46" s="84"/>
      <c r="F46" s="88"/>
      <c r="G46" s="86"/>
      <c r="H46" s="87"/>
      <c r="I46" s="23"/>
      <c r="J46" s="22"/>
    </row>
    <row r="47" spans="1:10" ht="29.25" customHeight="1">
      <c r="A47" s="7">
        <v>42</v>
      </c>
      <c r="B47" s="21"/>
      <c r="C47" s="86"/>
      <c r="D47" s="87"/>
      <c r="E47" s="84"/>
      <c r="F47" s="88"/>
      <c r="G47" s="86"/>
      <c r="H47" s="87"/>
      <c r="I47" s="23"/>
      <c r="J47" s="22"/>
    </row>
    <row r="48" spans="1:10" ht="29.25" customHeight="1">
      <c r="A48" s="7">
        <v>43</v>
      </c>
      <c r="B48" s="21"/>
      <c r="C48" s="86"/>
      <c r="D48" s="87"/>
      <c r="E48" s="84"/>
      <c r="F48" s="88"/>
      <c r="G48" s="86"/>
      <c r="H48" s="87"/>
      <c r="I48" s="23"/>
      <c r="J48" s="22"/>
    </row>
    <row r="49" spans="1:10" ht="29.25" customHeight="1">
      <c r="A49" s="7">
        <v>44</v>
      </c>
      <c r="B49" s="21"/>
      <c r="C49" s="86"/>
      <c r="D49" s="87"/>
      <c r="E49" s="84"/>
      <c r="F49" s="88"/>
      <c r="G49" s="86"/>
      <c r="H49" s="87"/>
      <c r="I49" s="23"/>
      <c r="J49" s="22"/>
    </row>
    <row r="50" spans="1:10" ht="29.25" customHeight="1">
      <c r="A50" s="7">
        <v>45</v>
      </c>
      <c r="B50" s="21"/>
      <c r="C50" s="86"/>
      <c r="D50" s="87"/>
      <c r="E50" s="84"/>
      <c r="F50" s="88"/>
      <c r="G50" s="86"/>
      <c r="H50" s="87"/>
      <c r="I50" s="23"/>
      <c r="J50" s="22"/>
    </row>
    <row r="51" spans="1:10" ht="29.25" customHeight="1">
      <c r="A51" s="7">
        <v>46</v>
      </c>
      <c r="B51" s="21"/>
      <c r="C51" s="86"/>
      <c r="D51" s="87"/>
      <c r="E51" s="84"/>
      <c r="F51" s="88"/>
      <c r="G51" s="86"/>
      <c r="H51" s="87"/>
      <c r="I51" s="23"/>
      <c r="J51" s="22"/>
    </row>
    <row r="52" spans="1:10" ht="29.25" customHeight="1">
      <c r="A52" s="7">
        <v>47</v>
      </c>
      <c r="B52" s="21"/>
      <c r="C52" s="86"/>
      <c r="D52" s="87"/>
      <c r="E52" s="84"/>
      <c r="F52" s="88"/>
      <c r="G52" s="86"/>
      <c r="H52" s="87"/>
      <c r="I52" s="23"/>
      <c r="J52" s="22"/>
    </row>
    <row r="53" spans="1:10" ht="29.25" customHeight="1">
      <c r="A53" s="7">
        <v>48</v>
      </c>
      <c r="B53" s="21"/>
      <c r="C53" s="86"/>
      <c r="D53" s="87"/>
      <c r="E53" s="84"/>
      <c r="F53" s="88"/>
      <c r="G53" s="86"/>
      <c r="H53" s="87"/>
      <c r="I53" s="23"/>
      <c r="J53" s="22"/>
    </row>
    <row r="54" spans="1:10" ht="29.25" customHeight="1">
      <c r="A54" s="7">
        <v>49</v>
      </c>
      <c r="B54" s="21"/>
      <c r="C54" s="86"/>
      <c r="D54" s="87"/>
      <c r="E54" s="84"/>
      <c r="F54" s="88"/>
      <c r="G54" s="86"/>
      <c r="H54" s="87"/>
      <c r="I54" s="23"/>
      <c r="J54" s="22"/>
    </row>
    <row r="55" spans="1:10" ht="29.25" customHeight="1">
      <c r="A55" s="7">
        <v>50</v>
      </c>
      <c r="B55" s="21"/>
      <c r="C55" s="86"/>
      <c r="D55" s="87"/>
      <c r="E55" s="84"/>
      <c r="F55" s="88"/>
      <c r="G55" s="86"/>
      <c r="H55" s="87"/>
      <c r="I55" s="23"/>
      <c r="J55" s="22"/>
    </row>
    <row r="56" spans="1:10" ht="29.25" customHeight="1">
      <c r="A56" s="7">
        <v>51</v>
      </c>
      <c r="B56" s="21"/>
      <c r="C56" s="86"/>
      <c r="D56" s="87"/>
      <c r="E56" s="84"/>
      <c r="F56" s="88"/>
      <c r="G56" s="86"/>
      <c r="H56" s="87"/>
      <c r="I56" s="23"/>
      <c r="J56" s="22"/>
    </row>
    <row r="57" spans="1:10" ht="29.25" customHeight="1">
      <c r="A57" s="7">
        <v>52</v>
      </c>
      <c r="B57" s="21"/>
      <c r="C57" s="86"/>
      <c r="D57" s="87"/>
      <c r="E57" s="84"/>
      <c r="F57" s="88"/>
      <c r="G57" s="86"/>
      <c r="H57" s="87"/>
      <c r="I57" s="23"/>
      <c r="J57" s="22"/>
    </row>
    <row r="58" spans="1:10" ht="29.25" customHeight="1">
      <c r="A58" s="7">
        <v>53</v>
      </c>
      <c r="B58" s="21"/>
      <c r="C58" s="86"/>
      <c r="D58" s="87"/>
      <c r="E58" s="84"/>
      <c r="F58" s="88"/>
      <c r="G58" s="86"/>
      <c r="H58" s="87"/>
      <c r="I58" s="23"/>
      <c r="J58" s="22"/>
    </row>
    <row r="59" spans="1:10" ht="29.25" customHeight="1">
      <c r="A59" s="7">
        <v>54</v>
      </c>
      <c r="B59" s="21"/>
      <c r="C59" s="86"/>
      <c r="D59" s="87"/>
      <c r="E59" s="84"/>
      <c r="F59" s="88"/>
      <c r="G59" s="86"/>
      <c r="H59" s="87"/>
      <c r="I59" s="23"/>
      <c r="J59" s="22"/>
    </row>
    <row r="60" spans="1:10" ht="29.25" customHeight="1">
      <c r="A60" s="7">
        <v>55</v>
      </c>
      <c r="B60" s="21"/>
      <c r="C60" s="86"/>
      <c r="D60" s="87"/>
      <c r="E60" s="84"/>
      <c r="F60" s="88"/>
      <c r="G60" s="86"/>
      <c r="H60" s="87"/>
      <c r="I60" s="23"/>
      <c r="J60" s="22"/>
    </row>
    <row r="61" spans="1:10" ht="29.25" customHeight="1">
      <c r="A61" s="7">
        <v>56</v>
      </c>
      <c r="B61" s="21"/>
      <c r="C61" s="86"/>
      <c r="D61" s="87"/>
      <c r="E61" s="84"/>
      <c r="F61" s="88"/>
      <c r="G61" s="86"/>
      <c r="H61" s="87"/>
      <c r="I61" s="23"/>
      <c r="J61" s="22"/>
    </row>
    <row r="62" spans="1:10" ht="29.25" customHeight="1">
      <c r="A62" s="7">
        <v>57</v>
      </c>
      <c r="B62" s="21"/>
      <c r="C62" s="86"/>
      <c r="D62" s="87"/>
      <c r="E62" s="84"/>
      <c r="F62" s="88"/>
      <c r="G62" s="86"/>
      <c r="H62" s="87"/>
      <c r="I62" s="23"/>
      <c r="J62" s="22"/>
    </row>
    <row r="63" spans="1:10" ht="29.25" customHeight="1">
      <c r="A63" s="7">
        <v>58</v>
      </c>
      <c r="B63" s="21"/>
      <c r="C63" s="86"/>
      <c r="D63" s="87"/>
      <c r="E63" s="84"/>
      <c r="F63" s="88"/>
      <c r="G63" s="86"/>
      <c r="H63" s="87"/>
      <c r="I63" s="23"/>
      <c r="J63" s="22"/>
    </row>
    <row r="64" spans="1:10" ht="29.25" customHeight="1">
      <c r="A64" s="7">
        <v>59</v>
      </c>
      <c r="B64" s="21"/>
      <c r="C64" s="86"/>
      <c r="D64" s="87"/>
      <c r="E64" s="84"/>
      <c r="F64" s="88"/>
      <c r="G64" s="86"/>
      <c r="H64" s="87"/>
      <c r="I64" s="23"/>
      <c r="J64" s="22"/>
    </row>
    <row r="65" spans="1:10" ht="29.25" customHeight="1">
      <c r="A65" s="7">
        <v>60</v>
      </c>
      <c r="B65" s="21"/>
      <c r="C65" s="86"/>
      <c r="D65" s="87"/>
      <c r="E65" s="84"/>
      <c r="F65" s="88"/>
      <c r="G65" s="86"/>
      <c r="H65" s="87"/>
      <c r="I65" s="23"/>
      <c r="J65" s="22"/>
    </row>
    <row r="66" spans="1:10" ht="29.25" customHeight="1">
      <c r="A66" s="7">
        <v>61</v>
      </c>
      <c r="B66" s="21"/>
      <c r="C66" s="86"/>
      <c r="D66" s="87"/>
      <c r="E66" s="84"/>
      <c r="F66" s="88"/>
      <c r="G66" s="86"/>
      <c r="H66" s="87"/>
      <c r="I66" s="23"/>
      <c r="J66" s="22"/>
    </row>
    <row r="67" spans="1:10" ht="29.25" customHeight="1">
      <c r="A67" s="7">
        <v>62</v>
      </c>
      <c r="B67" s="21"/>
      <c r="C67" s="86"/>
      <c r="D67" s="87"/>
      <c r="E67" s="84"/>
      <c r="F67" s="88"/>
      <c r="G67" s="86"/>
      <c r="H67" s="87"/>
      <c r="I67" s="23"/>
      <c r="J67" s="22"/>
    </row>
    <row r="68" spans="1:10" ht="29.25" customHeight="1">
      <c r="A68" s="7">
        <v>63</v>
      </c>
      <c r="B68" s="21"/>
      <c r="C68" s="86"/>
      <c r="D68" s="87"/>
      <c r="E68" s="84"/>
      <c r="F68" s="88"/>
      <c r="G68" s="86"/>
      <c r="H68" s="87"/>
      <c r="I68" s="23"/>
      <c r="J68" s="22"/>
    </row>
    <row r="69" spans="1:10" ht="29.25" customHeight="1">
      <c r="A69" s="7">
        <v>64</v>
      </c>
      <c r="B69" s="21"/>
      <c r="C69" s="86"/>
      <c r="D69" s="87"/>
      <c r="E69" s="84"/>
      <c r="F69" s="88"/>
      <c r="G69" s="86"/>
      <c r="H69" s="87"/>
      <c r="I69" s="23"/>
      <c r="J69" s="22"/>
    </row>
    <row r="70" spans="1:10" ht="29.25" customHeight="1">
      <c r="A70" s="7">
        <v>65</v>
      </c>
      <c r="B70" s="21"/>
      <c r="C70" s="86"/>
      <c r="D70" s="87"/>
      <c r="E70" s="84"/>
      <c r="F70" s="88"/>
      <c r="G70" s="86"/>
      <c r="H70" s="87"/>
      <c r="I70" s="23"/>
      <c r="J70" s="22"/>
    </row>
    <row r="71" spans="1:10" ht="29.25" customHeight="1">
      <c r="A71" s="7">
        <v>66</v>
      </c>
      <c r="B71" s="21"/>
      <c r="C71" s="86"/>
      <c r="D71" s="87"/>
      <c r="E71" s="84"/>
      <c r="F71" s="88"/>
      <c r="G71" s="86"/>
      <c r="H71" s="87"/>
      <c r="I71" s="23"/>
      <c r="J71" s="22"/>
    </row>
    <row r="72" spans="1:10" ht="29.25" customHeight="1">
      <c r="A72" s="7">
        <v>67</v>
      </c>
      <c r="B72" s="21"/>
      <c r="C72" s="86"/>
      <c r="D72" s="87"/>
      <c r="E72" s="84"/>
      <c r="F72" s="88"/>
      <c r="G72" s="86"/>
      <c r="H72" s="87"/>
      <c r="I72" s="23"/>
      <c r="J72" s="22"/>
    </row>
    <row r="73" spans="1:10" ht="29.25" customHeight="1">
      <c r="A73" s="7">
        <v>68</v>
      </c>
      <c r="B73" s="21"/>
      <c r="C73" s="86"/>
      <c r="D73" s="87"/>
      <c r="E73" s="84"/>
      <c r="F73" s="88"/>
      <c r="G73" s="86"/>
      <c r="H73" s="87"/>
      <c r="I73" s="23"/>
      <c r="J73" s="22"/>
    </row>
    <row r="74" spans="1:10" ht="29.25" customHeight="1">
      <c r="A74" s="7">
        <v>69</v>
      </c>
      <c r="B74" s="21"/>
      <c r="C74" s="86"/>
      <c r="D74" s="87"/>
      <c r="E74" s="84"/>
      <c r="F74" s="88"/>
      <c r="G74" s="86"/>
      <c r="H74" s="87"/>
      <c r="I74" s="23"/>
      <c r="J74" s="22"/>
    </row>
    <row r="75" spans="1:10" ht="29.25" customHeight="1">
      <c r="A75" s="7">
        <v>70</v>
      </c>
      <c r="B75" s="21"/>
      <c r="C75" s="86"/>
      <c r="D75" s="87"/>
      <c r="E75" s="84"/>
      <c r="F75" s="88"/>
      <c r="G75" s="86"/>
      <c r="H75" s="87"/>
      <c r="I75" s="23"/>
      <c r="J75" s="22"/>
    </row>
    <row r="76" spans="1:10" ht="29.25" customHeight="1">
      <c r="A76" s="7">
        <v>71</v>
      </c>
      <c r="B76" s="21"/>
      <c r="C76" s="86"/>
      <c r="D76" s="87"/>
      <c r="E76" s="84"/>
      <c r="F76" s="88"/>
      <c r="G76" s="86"/>
      <c r="H76" s="87"/>
      <c r="I76" s="23"/>
      <c r="J76" s="22"/>
    </row>
    <row r="77" spans="1:10" ht="29.25" customHeight="1">
      <c r="A77" s="7">
        <v>72</v>
      </c>
      <c r="B77" s="21"/>
      <c r="C77" s="86"/>
      <c r="D77" s="87"/>
      <c r="E77" s="84"/>
      <c r="F77" s="88"/>
      <c r="G77" s="86"/>
      <c r="H77" s="87"/>
      <c r="I77" s="23"/>
      <c r="J77" s="22"/>
    </row>
    <row r="78" spans="1:10" ht="29.25" customHeight="1">
      <c r="A78" s="7">
        <v>73</v>
      </c>
      <c r="B78" s="21"/>
      <c r="C78" s="86"/>
      <c r="D78" s="87"/>
      <c r="E78" s="84"/>
      <c r="F78" s="88"/>
      <c r="G78" s="86"/>
      <c r="H78" s="87"/>
      <c r="I78" s="23"/>
      <c r="J78" s="22"/>
    </row>
    <row r="79" spans="1:10" ht="29.25" customHeight="1">
      <c r="A79" s="7">
        <v>74</v>
      </c>
      <c r="B79" s="21"/>
      <c r="C79" s="86"/>
      <c r="D79" s="87"/>
      <c r="E79" s="84"/>
      <c r="F79" s="88"/>
      <c r="G79" s="86"/>
      <c r="H79" s="87"/>
      <c r="I79" s="23"/>
      <c r="J79" s="22"/>
    </row>
    <row r="80" spans="1:10" ht="29.25" customHeight="1">
      <c r="A80" s="7">
        <v>75</v>
      </c>
      <c r="B80" s="21"/>
      <c r="C80" s="86"/>
      <c r="D80" s="87"/>
      <c r="E80" s="84"/>
      <c r="F80" s="88"/>
      <c r="G80" s="86"/>
      <c r="H80" s="87"/>
      <c r="I80" s="23"/>
      <c r="J80" s="22"/>
    </row>
    <row r="81" spans="1:10" ht="29.25" customHeight="1">
      <c r="A81" s="7">
        <v>76</v>
      </c>
      <c r="B81" s="21"/>
      <c r="C81" s="86"/>
      <c r="D81" s="87"/>
      <c r="E81" s="84"/>
      <c r="F81" s="88"/>
      <c r="G81" s="86"/>
      <c r="H81" s="87"/>
      <c r="I81" s="23"/>
      <c r="J81" s="22"/>
    </row>
    <row r="82" spans="1:10" ht="29.25" customHeight="1">
      <c r="A82" s="7">
        <v>77</v>
      </c>
      <c r="B82" s="21"/>
      <c r="C82" s="86"/>
      <c r="D82" s="87"/>
      <c r="E82" s="84"/>
      <c r="F82" s="88"/>
      <c r="G82" s="86"/>
      <c r="H82" s="87"/>
      <c r="I82" s="23"/>
      <c r="J82" s="22"/>
    </row>
    <row r="83" spans="1:10" ht="29.25" customHeight="1">
      <c r="A83" s="7">
        <v>78</v>
      </c>
      <c r="B83" s="21"/>
      <c r="C83" s="86"/>
      <c r="D83" s="87"/>
      <c r="E83" s="84"/>
      <c r="F83" s="88"/>
      <c r="G83" s="86"/>
      <c r="H83" s="87"/>
      <c r="I83" s="23"/>
      <c r="J83" s="22"/>
    </row>
    <row r="84" spans="1:10" ht="29.25" customHeight="1">
      <c r="A84" s="7">
        <v>79</v>
      </c>
      <c r="B84" s="21"/>
      <c r="C84" s="86"/>
      <c r="D84" s="87"/>
      <c r="E84" s="84"/>
      <c r="F84" s="88"/>
      <c r="G84" s="86"/>
      <c r="H84" s="87"/>
      <c r="I84" s="23"/>
      <c r="J84" s="22"/>
    </row>
    <row r="85" spans="1:10" ht="29.25" customHeight="1">
      <c r="A85" s="7">
        <v>80</v>
      </c>
      <c r="B85" s="21"/>
      <c r="C85" s="86"/>
      <c r="D85" s="87"/>
      <c r="E85" s="84"/>
      <c r="F85" s="88"/>
      <c r="G85" s="86"/>
      <c r="H85" s="87"/>
      <c r="I85" s="23"/>
      <c r="J85" s="22"/>
    </row>
    <row r="86" spans="1:10" ht="29.25" customHeight="1">
      <c r="A86" s="7">
        <v>81</v>
      </c>
      <c r="B86" s="21"/>
      <c r="C86" s="86"/>
      <c r="D86" s="87"/>
      <c r="E86" s="84"/>
      <c r="F86" s="88"/>
      <c r="G86" s="86"/>
      <c r="H86" s="87"/>
      <c r="I86" s="23"/>
      <c r="J86" s="22"/>
    </row>
    <row r="87" spans="1:10" ht="29.25" customHeight="1">
      <c r="A87" s="7">
        <v>82</v>
      </c>
      <c r="B87" s="21"/>
      <c r="C87" s="86"/>
      <c r="D87" s="87"/>
      <c r="E87" s="84"/>
      <c r="F87" s="88"/>
      <c r="G87" s="86"/>
      <c r="H87" s="87"/>
      <c r="I87" s="23"/>
      <c r="J87" s="22"/>
    </row>
    <row r="88" spans="1:10" ht="29.25" customHeight="1">
      <c r="A88" s="7">
        <v>83</v>
      </c>
      <c r="B88" s="21"/>
      <c r="C88" s="86"/>
      <c r="D88" s="87"/>
      <c r="E88" s="84"/>
      <c r="F88" s="88"/>
      <c r="G88" s="86"/>
      <c r="H88" s="87"/>
      <c r="I88" s="23"/>
      <c r="J88" s="22"/>
    </row>
    <row r="89" spans="1:10" ht="29.25" customHeight="1">
      <c r="A89" s="7">
        <v>84</v>
      </c>
      <c r="B89" s="21"/>
      <c r="C89" s="86"/>
      <c r="D89" s="87"/>
      <c r="E89" s="84"/>
      <c r="F89" s="88"/>
      <c r="G89" s="86"/>
      <c r="H89" s="87"/>
      <c r="I89" s="23"/>
      <c r="J89" s="22"/>
    </row>
    <row r="90" spans="1:10" ht="29.25" customHeight="1">
      <c r="A90" s="7">
        <v>85</v>
      </c>
      <c r="B90" s="21"/>
      <c r="C90" s="86"/>
      <c r="D90" s="87"/>
      <c r="E90" s="84"/>
      <c r="F90" s="88"/>
      <c r="G90" s="86"/>
      <c r="H90" s="87"/>
      <c r="I90" s="23"/>
      <c r="J90" s="22"/>
    </row>
    <row r="91" spans="1:10" ht="29.25" customHeight="1">
      <c r="A91" s="7">
        <v>86</v>
      </c>
      <c r="B91" s="21"/>
      <c r="C91" s="86"/>
      <c r="D91" s="87"/>
      <c r="E91" s="84"/>
      <c r="F91" s="88"/>
      <c r="G91" s="86"/>
      <c r="H91" s="87"/>
      <c r="I91" s="23"/>
      <c r="J91" s="22"/>
    </row>
    <row r="92" spans="1:10" ht="29.25" customHeight="1">
      <c r="A92" s="7">
        <v>87</v>
      </c>
      <c r="B92" s="21"/>
      <c r="C92" s="86"/>
      <c r="D92" s="87"/>
      <c r="E92" s="84"/>
      <c r="F92" s="88"/>
      <c r="G92" s="86"/>
      <c r="H92" s="87"/>
      <c r="I92" s="23"/>
      <c r="J92" s="22"/>
    </row>
    <row r="93" spans="1:10" ht="29.25" customHeight="1">
      <c r="A93" s="7">
        <v>88</v>
      </c>
      <c r="B93" s="21"/>
      <c r="C93" s="86"/>
      <c r="D93" s="87"/>
      <c r="E93" s="84"/>
      <c r="F93" s="88"/>
      <c r="G93" s="86"/>
      <c r="H93" s="87"/>
      <c r="I93" s="23"/>
      <c r="J93" s="22"/>
    </row>
    <row r="94" spans="1:10" ht="29.25" customHeight="1">
      <c r="A94" s="7">
        <v>89</v>
      </c>
      <c r="B94" s="21"/>
      <c r="C94" s="86"/>
      <c r="D94" s="87"/>
      <c r="E94" s="84"/>
      <c r="F94" s="88"/>
      <c r="G94" s="86"/>
      <c r="H94" s="87"/>
      <c r="I94" s="23"/>
      <c r="J94" s="22"/>
    </row>
    <row r="95" spans="1:10" ht="29.25" customHeight="1">
      <c r="A95" s="7">
        <v>90</v>
      </c>
      <c r="B95" s="21"/>
      <c r="C95" s="86"/>
      <c r="D95" s="87"/>
      <c r="E95" s="84"/>
      <c r="F95" s="88"/>
      <c r="G95" s="86"/>
      <c r="H95" s="87"/>
      <c r="I95" s="23"/>
      <c r="J95" s="22"/>
    </row>
    <row r="96" spans="1:10" ht="29.25" customHeight="1">
      <c r="A96" s="7">
        <v>91</v>
      </c>
      <c r="B96" s="21"/>
      <c r="C96" s="86"/>
      <c r="D96" s="87"/>
      <c r="E96" s="84"/>
      <c r="F96" s="88"/>
      <c r="G96" s="86"/>
      <c r="H96" s="87"/>
      <c r="I96" s="23"/>
      <c r="J96" s="22"/>
    </row>
    <row r="97" spans="1:10" ht="29.25" customHeight="1">
      <c r="A97" s="7">
        <v>92</v>
      </c>
      <c r="B97" s="21"/>
      <c r="C97" s="86"/>
      <c r="D97" s="87"/>
      <c r="E97" s="84"/>
      <c r="F97" s="88"/>
      <c r="G97" s="86"/>
      <c r="H97" s="87"/>
      <c r="I97" s="23"/>
      <c r="J97" s="22"/>
    </row>
    <row r="98" spans="1:10" ht="29.25" customHeight="1">
      <c r="A98" s="7">
        <v>93</v>
      </c>
      <c r="B98" s="21"/>
      <c r="C98" s="86"/>
      <c r="D98" s="87"/>
      <c r="E98" s="84"/>
      <c r="F98" s="88"/>
      <c r="G98" s="86"/>
      <c r="H98" s="87"/>
      <c r="I98" s="23"/>
      <c r="J98" s="22"/>
    </row>
    <row r="99" spans="1:10" ht="29.25" customHeight="1">
      <c r="A99" s="7">
        <v>94</v>
      </c>
      <c r="B99" s="21"/>
      <c r="C99" s="86"/>
      <c r="D99" s="87"/>
      <c r="E99" s="84"/>
      <c r="F99" s="88"/>
      <c r="G99" s="86"/>
      <c r="H99" s="87"/>
      <c r="I99" s="23"/>
      <c r="J99" s="22"/>
    </row>
    <row r="100" spans="1:10" ht="29.25" customHeight="1">
      <c r="A100" s="7">
        <v>95</v>
      </c>
      <c r="B100" s="21"/>
      <c r="C100" s="86"/>
      <c r="D100" s="87"/>
      <c r="E100" s="84"/>
      <c r="F100" s="88"/>
      <c r="G100" s="86"/>
      <c r="H100" s="87"/>
      <c r="I100" s="23"/>
      <c r="J100" s="22"/>
    </row>
    <row r="101" spans="1:10" ht="29.25" customHeight="1">
      <c r="A101" s="7">
        <v>96</v>
      </c>
      <c r="B101" s="21"/>
      <c r="C101" s="86"/>
      <c r="D101" s="87"/>
      <c r="E101" s="84"/>
      <c r="F101" s="88"/>
      <c r="G101" s="86"/>
      <c r="H101" s="87"/>
      <c r="I101" s="23"/>
      <c r="J101" s="22"/>
    </row>
    <row r="102" spans="1:10" ht="29.25" customHeight="1">
      <c r="A102" s="7">
        <v>97</v>
      </c>
      <c r="B102" s="21"/>
      <c r="C102" s="86"/>
      <c r="D102" s="87"/>
      <c r="E102" s="84"/>
      <c r="F102" s="88"/>
      <c r="G102" s="86"/>
      <c r="H102" s="87"/>
      <c r="I102" s="23"/>
      <c r="J102" s="22"/>
    </row>
    <row r="103" spans="1:10" ht="29.25" customHeight="1">
      <c r="A103" s="7">
        <v>98</v>
      </c>
      <c r="B103" s="21"/>
      <c r="C103" s="86"/>
      <c r="D103" s="87"/>
      <c r="E103" s="84"/>
      <c r="F103" s="88"/>
      <c r="G103" s="86"/>
      <c r="H103" s="87"/>
      <c r="I103" s="23"/>
      <c r="J103" s="22"/>
    </row>
    <row r="104" spans="1:10" ht="29.25" customHeight="1">
      <c r="A104" s="7">
        <v>99</v>
      </c>
      <c r="B104" s="21"/>
      <c r="C104" s="86"/>
      <c r="D104" s="87"/>
      <c r="E104" s="84"/>
      <c r="F104" s="88"/>
      <c r="G104" s="86"/>
      <c r="H104" s="87"/>
      <c r="I104" s="23"/>
      <c r="J104" s="22"/>
    </row>
    <row r="105" spans="1:10" ht="29.25" customHeight="1">
      <c r="A105" s="7">
        <v>100</v>
      </c>
      <c r="B105" s="21"/>
      <c r="C105" s="86"/>
      <c r="D105" s="87"/>
      <c r="E105" s="84"/>
      <c r="F105" s="88"/>
      <c r="G105" s="86"/>
      <c r="H105" s="87"/>
      <c r="I105" s="23"/>
      <c r="J105" s="22"/>
    </row>
    <row r="106" spans="1:10" ht="29.25" customHeight="1">
      <c r="A106" s="7">
        <v>101</v>
      </c>
      <c r="B106" s="21"/>
      <c r="C106" s="86"/>
      <c r="D106" s="87"/>
      <c r="E106" s="84"/>
      <c r="F106" s="88"/>
      <c r="G106" s="86"/>
      <c r="H106" s="87"/>
      <c r="I106" s="23"/>
      <c r="J106" s="22"/>
    </row>
    <row r="107" spans="1:10" ht="29.25" customHeight="1">
      <c r="A107" s="7">
        <v>102</v>
      </c>
      <c r="B107" s="21"/>
      <c r="C107" s="86"/>
      <c r="D107" s="87"/>
      <c r="E107" s="84"/>
      <c r="F107" s="88"/>
      <c r="G107" s="86"/>
      <c r="H107" s="87"/>
      <c r="I107" s="23"/>
      <c r="J107" s="22"/>
    </row>
    <row r="108" spans="1:10" ht="29.25" customHeight="1">
      <c r="A108" s="7">
        <v>103</v>
      </c>
      <c r="B108" s="21"/>
      <c r="C108" s="86"/>
      <c r="D108" s="87"/>
      <c r="E108" s="84"/>
      <c r="F108" s="88"/>
      <c r="G108" s="86"/>
      <c r="H108" s="87"/>
      <c r="I108" s="23"/>
      <c r="J108" s="22"/>
    </row>
    <row r="109" spans="1:10" ht="29.25" customHeight="1">
      <c r="A109" s="7">
        <v>104</v>
      </c>
      <c r="B109" s="21"/>
      <c r="C109" s="86"/>
      <c r="D109" s="87"/>
      <c r="E109" s="84"/>
      <c r="F109" s="88"/>
      <c r="G109" s="86"/>
      <c r="H109" s="87"/>
      <c r="I109" s="23"/>
      <c r="J109" s="22"/>
    </row>
    <row r="110" spans="1:10" ht="29.25" customHeight="1">
      <c r="A110" s="7">
        <v>105</v>
      </c>
      <c r="B110" s="21"/>
      <c r="C110" s="86"/>
      <c r="D110" s="87"/>
      <c r="E110" s="84"/>
      <c r="F110" s="88"/>
      <c r="G110" s="86"/>
      <c r="H110" s="87"/>
      <c r="I110" s="23"/>
      <c r="J110" s="22"/>
    </row>
    <row r="111" spans="1:10" ht="29.25" customHeight="1">
      <c r="A111" s="7">
        <v>106</v>
      </c>
      <c r="B111" s="21"/>
      <c r="C111" s="86"/>
      <c r="D111" s="87"/>
      <c r="E111" s="84"/>
      <c r="F111" s="88"/>
      <c r="G111" s="86"/>
      <c r="H111" s="87"/>
      <c r="I111" s="23"/>
      <c r="J111" s="22"/>
    </row>
    <row r="112" spans="1:10" ht="29.25" customHeight="1">
      <c r="A112" s="7">
        <v>107</v>
      </c>
      <c r="B112" s="21"/>
      <c r="C112" s="86"/>
      <c r="D112" s="87"/>
      <c r="E112" s="84"/>
      <c r="F112" s="88"/>
      <c r="G112" s="86"/>
      <c r="H112" s="87"/>
      <c r="I112" s="23"/>
      <c r="J112" s="22"/>
    </row>
    <row r="113" spans="1:10" ht="29.25" customHeight="1">
      <c r="A113" s="7">
        <v>108</v>
      </c>
      <c r="B113" s="21"/>
      <c r="C113" s="86"/>
      <c r="D113" s="87"/>
      <c r="E113" s="84"/>
      <c r="F113" s="88"/>
      <c r="G113" s="86"/>
      <c r="H113" s="87"/>
      <c r="I113" s="23"/>
      <c r="J113" s="22"/>
    </row>
    <row r="114" spans="1:10" ht="29.25" customHeight="1">
      <c r="A114" s="7">
        <v>109</v>
      </c>
      <c r="B114" s="21"/>
      <c r="C114" s="86"/>
      <c r="D114" s="87"/>
      <c r="E114" s="84"/>
      <c r="F114" s="88"/>
      <c r="G114" s="86"/>
      <c r="H114" s="87"/>
      <c r="I114" s="23"/>
      <c r="J114" s="22"/>
    </row>
    <row r="115" spans="1:10" ht="29.25" customHeight="1">
      <c r="A115" s="7">
        <v>110</v>
      </c>
      <c r="B115" s="21"/>
      <c r="C115" s="86"/>
      <c r="D115" s="87"/>
      <c r="E115" s="84"/>
      <c r="F115" s="88"/>
      <c r="G115" s="86"/>
      <c r="H115" s="87"/>
      <c r="I115" s="23"/>
      <c r="J115" s="22"/>
    </row>
    <row r="116" spans="1:10" ht="29.25" customHeight="1">
      <c r="A116" s="7">
        <v>111</v>
      </c>
      <c r="B116" s="21"/>
      <c r="C116" s="86"/>
      <c r="D116" s="87"/>
      <c r="E116" s="84"/>
      <c r="F116" s="88"/>
      <c r="G116" s="86"/>
      <c r="H116" s="87"/>
      <c r="I116" s="23"/>
      <c r="J116" s="22"/>
    </row>
    <row r="117" spans="1:10" ht="29.25" customHeight="1">
      <c r="A117" s="7">
        <v>112</v>
      </c>
      <c r="B117" s="21"/>
      <c r="C117" s="86"/>
      <c r="D117" s="87"/>
      <c r="E117" s="84"/>
      <c r="F117" s="88"/>
      <c r="G117" s="86"/>
      <c r="H117" s="87"/>
      <c r="I117" s="23"/>
      <c r="J117" s="22"/>
    </row>
    <row r="118" spans="1:10" ht="29.25" customHeight="1">
      <c r="A118" s="7">
        <v>113</v>
      </c>
      <c r="B118" s="21"/>
      <c r="C118" s="86"/>
      <c r="D118" s="87"/>
      <c r="E118" s="84"/>
      <c r="F118" s="88"/>
      <c r="G118" s="86"/>
      <c r="H118" s="87"/>
      <c r="I118" s="23"/>
      <c r="J118" s="22"/>
    </row>
    <row r="119" spans="1:10" ht="29.25" customHeight="1">
      <c r="A119" s="7">
        <v>114</v>
      </c>
      <c r="B119" s="21"/>
      <c r="C119" s="86"/>
      <c r="D119" s="87"/>
      <c r="E119" s="84"/>
      <c r="F119" s="88"/>
      <c r="G119" s="86"/>
      <c r="H119" s="87"/>
      <c r="I119" s="23"/>
      <c r="J119" s="22"/>
    </row>
    <row r="120" spans="1:10" ht="29.25" customHeight="1">
      <c r="A120" s="7">
        <v>115</v>
      </c>
      <c r="B120" s="21"/>
      <c r="C120" s="86"/>
      <c r="D120" s="87"/>
      <c r="E120" s="84"/>
      <c r="F120" s="88"/>
      <c r="G120" s="86"/>
      <c r="H120" s="87"/>
      <c r="I120" s="23"/>
      <c r="J120" s="22"/>
    </row>
    <row r="121" spans="1:10" ht="29.25" customHeight="1">
      <c r="A121" s="7">
        <v>116</v>
      </c>
      <c r="B121" s="21"/>
      <c r="C121" s="86"/>
      <c r="D121" s="87"/>
      <c r="E121" s="84"/>
      <c r="F121" s="88"/>
      <c r="G121" s="86"/>
      <c r="H121" s="87"/>
      <c r="I121" s="23"/>
      <c r="J121" s="22"/>
    </row>
    <row r="122" spans="1:10" ht="29.25" customHeight="1">
      <c r="A122" s="7">
        <v>117</v>
      </c>
      <c r="B122" s="21"/>
      <c r="C122" s="86"/>
      <c r="D122" s="87"/>
      <c r="E122" s="84"/>
      <c r="F122" s="88"/>
      <c r="G122" s="86"/>
      <c r="H122" s="87"/>
      <c r="I122" s="23"/>
      <c r="J122" s="22"/>
    </row>
    <row r="123" spans="1:10" ht="29.25" customHeight="1">
      <c r="A123" s="7">
        <v>118</v>
      </c>
      <c r="B123" s="21"/>
      <c r="C123" s="86"/>
      <c r="D123" s="87"/>
      <c r="E123" s="84"/>
      <c r="F123" s="88"/>
      <c r="G123" s="86"/>
      <c r="H123" s="87"/>
      <c r="I123" s="23"/>
      <c r="J123" s="22"/>
    </row>
    <row r="124" spans="1:10" ht="29.25" customHeight="1">
      <c r="A124" s="7">
        <v>119</v>
      </c>
      <c r="B124" s="21"/>
      <c r="C124" s="86"/>
      <c r="D124" s="87"/>
      <c r="E124" s="84"/>
      <c r="F124" s="88"/>
      <c r="G124" s="86"/>
      <c r="H124" s="87"/>
      <c r="I124" s="23"/>
      <c r="J124" s="22"/>
    </row>
    <row r="125" spans="1:10" ht="29.25" customHeight="1">
      <c r="A125" s="7">
        <v>120</v>
      </c>
      <c r="B125" s="21"/>
      <c r="C125" s="86"/>
      <c r="D125" s="87"/>
      <c r="E125" s="84"/>
      <c r="F125" s="88"/>
      <c r="G125" s="86"/>
      <c r="H125" s="87"/>
      <c r="I125" s="23"/>
      <c r="J125" s="22"/>
    </row>
    <row r="126" spans="1:10" ht="29.25" customHeight="1">
      <c r="A126" s="7">
        <v>121</v>
      </c>
      <c r="B126" s="21"/>
      <c r="C126" s="86"/>
      <c r="D126" s="87"/>
      <c r="E126" s="84"/>
      <c r="F126" s="88"/>
      <c r="G126" s="86"/>
      <c r="H126" s="87"/>
      <c r="I126" s="23"/>
      <c r="J126" s="22"/>
    </row>
    <row r="127" spans="1:10" ht="29.25" customHeight="1">
      <c r="A127" s="7">
        <v>122</v>
      </c>
      <c r="B127" s="21"/>
      <c r="C127" s="86"/>
      <c r="D127" s="87"/>
      <c r="E127" s="84"/>
      <c r="F127" s="88"/>
      <c r="G127" s="86"/>
      <c r="H127" s="87"/>
      <c r="I127" s="23"/>
      <c r="J127" s="22"/>
    </row>
    <row r="128" spans="1:10" ht="29.25" customHeight="1">
      <c r="A128" s="7">
        <v>123</v>
      </c>
      <c r="B128" s="21"/>
      <c r="C128" s="86"/>
      <c r="D128" s="87"/>
      <c r="E128" s="84"/>
      <c r="F128" s="88"/>
      <c r="G128" s="86"/>
      <c r="H128" s="87"/>
      <c r="I128" s="23"/>
      <c r="J128" s="22"/>
    </row>
    <row r="129" spans="1:10" ht="29.25" customHeight="1">
      <c r="A129" s="7">
        <v>124</v>
      </c>
      <c r="B129" s="21"/>
      <c r="C129" s="86"/>
      <c r="D129" s="87"/>
      <c r="E129" s="84"/>
      <c r="F129" s="88"/>
      <c r="G129" s="86"/>
      <c r="H129" s="87"/>
      <c r="I129" s="23"/>
      <c r="J129" s="22"/>
    </row>
    <row r="130" spans="1:10" ht="29.25" customHeight="1">
      <c r="A130" s="7">
        <v>125</v>
      </c>
      <c r="B130" s="21"/>
      <c r="C130" s="86"/>
      <c r="D130" s="87"/>
      <c r="E130" s="84"/>
      <c r="F130" s="88"/>
      <c r="G130" s="86"/>
      <c r="H130" s="87"/>
      <c r="I130" s="23"/>
      <c r="J130" s="22"/>
    </row>
    <row r="131" spans="1:10" ht="29.25" customHeight="1">
      <c r="A131" s="7">
        <v>126</v>
      </c>
      <c r="B131" s="21"/>
      <c r="C131" s="86"/>
      <c r="D131" s="87"/>
      <c r="E131" s="84"/>
      <c r="F131" s="88"/>
      <c r="G131" s="86"/>
      <c r="H131" s="87"/>
      <c r="I131" s="23"/>
      <c r="J131" s="22"/>
    </row>
    <row r="132" spans="1:10" ht="29.25" customHeight="1">
      <c r="A132" s="7">
        <v>127</v>
      </c>
      <c r="B132" s="21"/>
      <c r="C132" s="86"/>
      <c r="D132" s="87"/>
      <c r="E132" s="84"/>
      <c r="F132" s="88"/>
      <c r="G132" s="86"/>
      <c r="H132" s="87"/>
      <c r="I132" s="23"/>
      <c r="J132" s="22"/>
    </row>
    <row r="133" spans="1:10" ht="29.25" customHeight="1">
      <c r="A133" s="7">
        <v>128</v>
      </c>
      <c r="B133" s="21"/>
      <c r="C133" s="86"/>
      <c r="D133" s="87"/>
      <c r="E133" s="84"/>
      <c r="F133" s="88"/>
      <c r="G133" s="86"/>
      <c r="H133" s="87"/>
      <c r="I133" s="23"/>
      <c r="J133" s="22"/>
    </row>
    <row r="134" spans="1:10" ht="29.25" customHeight="1">
      <c r="A134" s="7">
        <v>129</v>
      </c>
      <c r="B134" s="21"/>
      <c r="C134" s="86"/>
      <c r="D134" s="87"/>
      <c r="E134" s="84"/>
      <c r="F134" s="88"/>
      <c r="G134" s="86"/>
      <c r="H134" s="87"/>
      <c r="I134" s="23"/>
      <c r="J134" s="22"/>
    </row>
    <row r="135" spans="1:10" ht="29.25" customHeight="1">
      <c r="A135" s="7">
        <v>130</v>
      </c>
      <c r="B135" s="21"/>
      <c r="C135" s="86"/>
      <c r="D135" s="87"/>
      <c r="E135" s="84"/>
      <c r="F135" s="88"/>
      <c r="G135" s="86"/>
      <c r="H135" s="87"/>
      <c r="I135" s="23"/>
      <c r="J135" s="22"/>
    </row>
    <row r="136" spans="1:10" ht="29.25" customHeight="1">
      <c r="A136" s="7">
        <v>131</v>
      </c>
      <c r="B136" s="21"/>
      <c r="C136" s="86"/>
      <c r="D136" s="87"/>
      <c r="E136" s="84"/>
      <c r="F136" s="88"/>
      <c r="G136" s="86"/>
      <c r="H136" s="87"/>
      <c r="I136" s="23"/>
      <c r="J136" s="22"/>
    </row>
    <row r="137" spans="1:10" ht="29.25" customHeight="1">
      <c r="A137" s="7">
        <v>132</v>
      </c>
      <c r="B137" s="21"/>
      <c r="C137" s="86"/>
      <c r="D137" s="87"/>
      <c r="E137" s="84"/>
      <c r="F137" s="88"/>
      <c r="G137" s="86"/>
      <c r="H137" s="87"/>
      <c r="I137" s="23"/>
      <c r="J137" s="22"/>
    </row>
    <row r="138" spans="1:10" ht="29.25" customHeight="1">
      <c r="A138" s="7">
        <v>133</v>
      </c>
      <c r="B138" s="21"/>
      <c r="C138" s="86"/>
      <c r="D138" s="87"/>
      <c r="E138" s="84"/>
      <c r="F138" s="88"/>
      <c r="G138" s="86"/>
      <c r="H138" s="87"/>
      <c r="I138" s="23"/>
      <c r="J138" s="22"/>
    </row>
    <row r="139" spans="1:10" ht="29.25" customHeight="1">
      <c r="A139" s="7">
        <v>134</v>
      </c>
      <c r="B139" s="21"/>
      <c r="C139" s="86"/>
      <c r="D139" s="87"/>
      <c r="E139" s="84"/>
      <c r="F139" s="88"/>
      <c r="G139" s="86"/>
      <c r="H139" s="87"/>
      <c r="I139" s="23"/>
      <c r="J139" s="22"/>
    </row>
    <row r="140" spans="1:10" ht="29.25" customHeight="1">
      <c r="A140" s="7">
        <v>135</v>
      </c>
      <c r="B140" s="21"/>
      <c r="C140" s="86"/>
      <c r="D140" s="87"/>
      <c r="E140" s="84"/>
      <c r="F140" s="88"/>
      <c r="G140" s="86"/>
      <c r="H140" s="87"/>
      <c r="I140" s="23"/>
      <c r="J140" s="22"/>
    </row>
    <row r="308" spans="246:246">
      <c r="IL308" s="9"/>
    </row>
    <row r="309" spans="246:246">
      <c r="IL309" s="9"/>
    </row>
  </sheetData>
  <mergeCells count="4">
    <mergeCell ref="A1:B1"/>
    <mergeCell ref="C1:J1"/>
    <mergeCell ref="A3:B3"/>
    <mergeCell ref="C3:D3"/>
  </mergeCells>
  <phoneticPr fontId="3"/>
  <conditionalFormatting sqref="C3">
    <cfRule type="cellIs" dxfId="7" priority="1" stopIfTrue="1" operator="equal">
      <formula>"地区を選択"</formula>
    </cfRule>
  </conditionalFormatting>
  <conditionalFormatting sqref="A1">
    <cfRule type="cellIs" dxfId="6" priority="2" stopIfTrue="1" operator="equal">
      <formula>"大会を選択"</formula>
    </cfRule>
  </conditionalFormatting>
  <dataValidations count="5">
    <dataValidation imeMode="on" allowBlank="1" showInputMessage="1" showErrorMessage="1" sqref="C6:D14 G6:H14 J16:J140 G16:H140 C16:D140 J6:L14"/>
    <dataValidation imeMode="off" allowBlank="1" showErrorMessage="1" promptTitle="入力必要なし" prompt="_x000a_ふりがなは自動表示_x000a__x000a_訂正のみ直接入力" sqref="F6:F14 B6:B140 F16:F140"/>
    <dataValidation imeMode="off" allowBlank="1" showInputMessage="1" showErrorMessage="1" sqref="E6:E14 I6:I14 I16:I140 E16:E140"/>
    <dataValidation type="list" showInputMessage="1" errorTitle="注意" error="リストから選択" promptTitle="入力方法" prompt="リストから選択" sqref="C3">
      <formula1>$R$6:$R$13</formula1>
    </dataValidation>
    <dataValidation type="list" allowBlank="1" showInputMessage="1" showErrorMessage="1" promptTitle="入力方法" prompt="_x000a_リストから選択_x000a__x000a_右の▼をクリック" sqref="A1:B1">
      <formula1>$Q$6:$Q$9</formula1>
    </dataValidation>
  </dataValidations>
  <pageMargins left="0.19685039370078741" right="0.19685039370078741" top="0.39370078740157483" bottom="0.39370078740157483" header="0.31496062992125984" footer="0.51181102362204722"/>
  <pageSetup paperSize="9" scale="89" fitToHeight="5"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IL309"/>
  <sheetViews>
    <sheetView workbookViewId="0">
      <selection activeCell="B6" sqref="B6"/>
    </sheetView>
  </sheetViews>
  <sheetFormatPr defaultRowHeight="13.5"/>
  <cols>
    <col min="1" max="1" width="4.25" style="76" customWidth="1"/>
    <col min="2" max="2" width="12.875" style="76" customWidth="1"/>
    <col min="3" max="4" width="10.625" style="76" customWidth="1"/>
    <col min="5" max="5" width="5.25" style="76" bestFit="1" customWidth="1"/>
    <col min="6" max="6" width="12.875" style="76" customWidth="1"/>
    <col min="7" max="8" width="10.625" style="76" customWidth="1"/>
    <col min="9" max="9" width="5.25" style="76" bestFit="1" customWidth="1"/>
    <col min="10" max="12" width="10.625" style="76" customWidth="1"/>
    <col min="13" max="13" width="15.125" style="76" customWidth="1"/>
    <col min="14" max="14" width="16.625" style="76" customWidth="1"/>
    <col min="15" max="15" width="5.25" style="76" customWidth="1"/>
    <col min="16" max="16" width="10.375" style="76" customWidth="1"/>
    <col min="17" max="16384" width="9" style="76"/>
  </cols>
  <sheetData>
    <row r="1" spans="1:18" ht="25.5" customHeight="1" thickBot="1">
      <c r="A1" s="449" t="s">
        <v>170</v>
      </c>
      <c r="B1" s="449"/>
      <c r="C1" s="453" t="s">
        <v>171</v>
      </c>
      <c r="D1" s="453"/>
      <c r="E1" s="453"/>
      <c r="F1" s="453"/>
      <c r="G1" s="453"/>
      <c r="H1" s="453"/>
      <c r="I1" s="453"/>
      <c r="J1" s="453"/>
      <c r="K1" s="18"/>
      <c r="L1" s="18"/>
      <c r="M1" s="18"/>
      <c r="N1" s="18"/>
      <c r="O1" s="18"/>
      <c r="P1" s="18"/>
      <c r="Q1" s="75"/>
    </row>
    <row r="2" spans="1:18" ht="14.25" thickBot="1">
      <c r="K2" s="75"/>
      <c r="L2" s="75"/>
      <c r="M2" s="75"/>
      <c r="N2" s="75"/>
      <c r="O2" s="75"/>
      <c r="P2" s="75"/>
      <c r="Q2" s="75"/>
    </row>
    <row r="3" spans="1:18" ht="25.5" customHeight="1" thickBot="1">
      <c r="A3" s="450" t="s">
        <v>208</v>
      </c>
      <c r="B3" s="451"/>
      <c r="C3" s="454" t="s">
        <v>51</v>
      </c>
      <c r="D3" s="455"/>
      <c r="F3" s="4"/>
      <c r="G3" s="4"/>
      <c r="H3" s="4"/>
      <c r="I3" s="4"/>
      <c r="J3" s="4"/>
      <c r="K3" s="75"/>
      <c r="L3" s="75"/>
      <c r="M3" s="75"/>
      <c r="N3" s="75"/>
      <c r="O3" s="75"/>
      <c r="P3" s="75"/>
      <c r="Q3" s="75"/>
    </row>
    <row r="4" spans="1:18">
      <c r="B4" s="77"/>
      <c r="D4" s="77"/>
      <c r="F4" s="77"/>
      <c r="H4" s="77"/>
    </row>
    <row r="5" spans="1:18" s="8" customFormat="1" ht="20.25" customHeight="1">
      <c r="A5" s="6"/>
      <c r="B5" s="20" t="s">
        <v>22</v>
      </c>
      <c r="C5" s="78" t="s">
        <v>173</v>
      </c>
      <c r="D5" s="79" t="s">
        <v>174</v>
      </c>
      <c r="E5" s="80" t="s">
        <v>10</v>
      </c>
      <c r="F5" s="81" t="s">
        <v>22</v>
      </c>
      <c r="G5" s="78" t="s">
        <v>175</v>
      </c>
      <c r="H5" s="79" t="s">
        <v>176</v>
      </c>
      <c r="I5" s="7" t="s">
        <v>10</v>
      </c>
      <c r="J5" s="7" t="s">
        <v>23</v>
      </c>
      <c r="K5" s="9" t="s">
        <v>199</v>
      </c>
      <c r="L5" s="9" t="s">
        <v>200</v>
      </c>
    </row>
    <row r="6" spans="1:18" s="8" customFormat="1" ht="29.25" customHeight="1">
      <c r="A6" s="7">
        <v>1</v>
      </c>
      <c r="B6" s="2" t="str">
        <f>+②各校入力用ｼｰﾄ!K111</f>
        <v/>
      </c>
      <c r="C6" s="82" t="str">
        <f>+②各校入力用ｼｰﾄ!E111</f>
        <v/>
      </c>
      <c r="D6" s="83" t="str">
        <f>+②各校入力用ｼｰﾄ!F111</f>
        <v/>
      </c>
      <c r="E6" s="84" t="str">
        <f>+②各校入力用ｼｰﾄ!I111</f>
        <v/>
      </c>
      <c r="F6" s="85" t="str">
        <f>+②各校入力用ｼｰﾄ!K112</f>
        <v/>
      </c>
      <c r="G6" s="82" t="str">
        <f>+②各校入力用ｼｰﾄ!E112</f>
        <v/>
      </c>
      <c r="H6" s="83" t="str">
        <f>+②各校入力用ｼｰﾄ!F112</f>
        <v/>
      </c>
      <c r="I6" s="23" t="str">
        <f>+②各校入力用ｼｰﾄ!I112</f>
        <v/>
      </c>
      <c r="J6" s="22" t="str">
        <f>+②各校入力用ｼｰﾄ!$E$2</f>
        <v/>
      </c>
      <c r="K6" s="95">
        <f>+②各校入力用ｼｰﾄ!L111</f>
        <v>0</v>
      </c>
      <c r="L6" s="96">
        <f>+②各校入力用ｼｰﾄ!L112</f>
        <v>0</v>
      </c>
      <c r="Q6" s="76" t="s">
        <v>50</v>
      </c>
      <c r="R6" s="76" t="s">
        <v>51</v>
      </c>
    </row>
    <row r="7" spans="1:18" ht="29.25" customHeight="1">
      <c r="A7" s="7">
        <v>2</v>
      </c>
      <c r="B7" s="2" t="str">
        <f>+②各校入力用ｼｰﾄ!K113</f>
        <v/>
      </c>
      <c r="C7" s="82" t="str">
        <f>+②各校入力用ｼｰﾄ!E113</f>
        <v/>
      </c>
      <c r="D7" s="83" t="str">
        <f>+②各校入力用ｼｰﾄ!F113</f>
        <v/>
      </c>
      <c r="E7" s="84" t="str">
        <f>+②各校入力用ｼｰﾄ!I113</f>
        <v/>
      </c>
      <c r="F7" s="85" t="str">
        <f>+②各校入力用ｼｰﾄ!K114</f>
        <v/>
      </c>
      <c r="G7" s="82" t="str">
        <f>+②各校入力用ｼｰﾄ!E114</f>
        <v/>
      </c>
      <c r="H7" s="83" t="str">
        <f>+②各校入力用ｼｰﾄ!F114</f>
        <v/>
      </c>
      <c r="I7" s="23" t="str">
        <f>+②各校入力用ｼｰﾄ!I114</f>
        <v/>
      </c>
      <c r="J7" s="22" t="str">
        <f>+②各校入力用ｼｰﾄ!$E$2</f>
        <v/>
      </c>
      <c r="K7" s="95">
        <f>+②各校入力用ｼｰﾄ!L113</f>
        <v>0</v>
      </c>
      <c r="L7" s="96">
        <f>+②各校入力用ｼｰﾄ!L114</f>
        <v>0</v>
      </c>
      <c r="Q7" s="76" t="s">
        <v>54</v>
      </c>
      <c r="R7" s="76" t="s">
        <v>55</v>
      </c>
    </row>
    <row r="8" spans="1:18" ht="29.25" customHeight="1">
      <c r="A8" s="7">
        <v>3</v>
      </c>
      <c r="B8" s="2" t="str">
        <f>+②各校入力用ｼｰﾄ!K115</f>
        <v/>
      </c>
      <c r="C8" s="82" t="str">
        <f>+②各校入力用ｼｰﾄ!E115</f>
        <v/>
      </c>
      <c r="D8" s="83" t="str">
        <f>+②各校入力用ｼｰﾄ!F115</f>
        <v/>
      </c>
      <c r="E8" s="84" t="str">
        <f>+②各校入力用ｼｰﾄ!I115</f>
        <v/>
      </c>
      <c r="F8" s="85" t="str">
        <f>+②各校入力用ｼｰﾄ!K116</f>
        <v/>
      </c>
      <c r="G8" s="82" t="str">
        <f>+②各校入力用ｼｰﾄ!E116</f>
        <v/>
      </c>
      <c r="H8" s="83" t="str">
        <f>+②各校入力用ｼｰﾄ!F116</f>
        <v/>
      </c>
      <c r="I8" s="23" t="str">
        <f>+②各校入力用ｼｰﾄ!I116</f>
        <v/>
      </c>
      <c r="J8" s="22" t="str">
        <f>+②各校入力用ｼｰﾄ!$E$2</f>
        <v/>
      </c>
      <c r="K8" s="95">
        <f>+②各校入力用ｼｰﾄ!L115</f>
        <v>0</v>
      </c>
      <c r="L8" s="96">
        <f>+②各校入力用ｼｰﾄ!L116</f>
        <v>0</v>
      </c>
      <c r="Q8" s="76" t="s">
        <v>56</v>
      </c>
      <c r="R8" s="76" t="s">
        <v>57</v>
      </c>
    </row>
    <row r="9" spans="1:18" ht="29.25" customHeight="1">
      <c r="A9" s="7">
        <v>4</v>
      </c>
      <c r="B9" s="2" t="str">
        <f>+②各校入力用ｼｰﾄ!K117</f>
        <v/>
      </c>
      <c r="C9" s="82" t="str">
        <f>+②各校入力用ｼｰﾄ!E117</f>
        <v/>
      </c>
      <c r="D9" s="83" t="str">
        <f>+②各校入力用ｼｰﾄ!F117</f>
        <v/>
      </c>
      <c r="E9" s="84" t="str">
        <f>+②各校入力用ｼｰﾄ!I117</f>
        <v/>
      </c>
      <c r="F9" s="85" t="str">
        <f>+②各校入力用ｼｰﾄ!K118</f>
        <v/>
      </c>
      <c r="G9" s="82" t="str">
        <f>+②各校入力用ｼｰﾄ!E118</f>
        <v/>
      </c>
      <c r="H9" s="83" t="str">
        <f>+②各校入力用ｼｰﾄ!F118</f>
        <v/>
      </c>
      <c r="I9" s="23" t="str">
        <f>+②各校入力用ｼｰﾄ!I118</f>
        <v/>
      </c>
      <c r="J9" s="22" t="str">
        <f>+②各校入力用ｼｰﾄ!$E$2</f>
        <v/>
      </c>
      <c r="K9" s="95">
        <f>+②各校入力用ｼｰﾄ!L117</f>
        <v>0</v>
      </c>
      <c r="L9" s="96">
        <f>+②各校入力用ｼｰﾄ!L118</f>
        <v>0</v>
      </c>
      <c r="Q9" s="76" t="s">
        <v>170</v>
      </c>
      <c r="R9" s="76" t="s">
        <v>58</v>
      </c>
    </row>
    <row r="10" spans="1:18" ht="29.25" customHeight="1">
      <c r="A10" s="7">
        <v>5</v>
      </c>
      <c r="B10" s="2" t="str">
        <f>+②各校入力用ｼｰﾄ!K119</f>
        <v/>
      </c>
      <c r="C10" s="82" t="str">
        <f>+②各校入力用ｼｰﾄ!E119</f>
        <v/>
      </c>
      <c r="D10" s="83" t="str">
        <f>+②各校入力用ｼｰﾄ!F119</f>
        <v/>
      </c>
      <c r="E10" s="84" t="str">
        <f>+②各校入力用ｼｰﾄ!I119</f>
        <v/>
      </c>
      <c r="F10" s="85" t="str">
        <f>+②各校入力用ｼｰﾄ!K120</f>
        <v/>
      </c>
      <c r="G10" s="82" t="str">
        <f>+②各校入力用ｼｰﾄ!E120</f>
        <v/>
      </c>
      <c r="H10" s="83" t="str">
        <f>+②各校入力用ｼｰﾄ!F120</f>
        <v/>
      </c>
      <c r="I10" s="23" t="str">
        <f>+②各校入力用ｼｰﾄ!I120</f>
        <v/>
      </c>
      <c r="J10" s="22" t="str">
        <f>+②各校入力用ｼｰﾄ!$E$2</f>
        <v/>
      </c>
      <c r="K10" s="95">
        <f>+②各校入力用ｼｰﾄ!L119</f>
        <v>0</v>
      </c>
      <c r="L10" s="96">
        <f>+②各校入力用ｼｰﾄ!L120</f>
        <v>0</v>
      </c>
      <c r="R10" s="76" t="s">
        <v>59</v>
      </c>
    </row>
    <row r="11" spans="1:18" ht="29.25" customHeight="1">
      <c r="A11" s="7">
        <v>6</v>
      </c>
      <c r="B11" s="2" t="str">
        <f>+②各校入力用ｼｰﾄ!K121</f>
        <v/>
      </c>
      <c r="C11" s="82" t="str">
        <f>+②各校入力用ｼｰﾄ!E121</f>
        <v/>
      </c>
      <c r="D11" s="83" t="str">
        <f>+②各校入力用ｼｰﾄ!F121</f>
        <v/>
      </c>
      <c r="E11" s="84" t="str">
        <f>+②各校入力用ｼｰﾄ!I121</f>
        <v/>
      </c>
      <c r="F11" s="85" t="str">
        <f>+②各校入力用ｼｰﾄ!K122</f>
        <v/>
      </c>
      <c r="G11" s="82" t="str">
        <f>+②各校入力用ｼｰﾄ!E122</f>
        <v/>
      </c>
      <c r="H11" s="83" t="str">
        <f>+②各校入力用ｼｰﾄ!F122</f>
        <v/>
      </c>
      <c r="I11" s="23" t="str">
        <f>+②各校入力用ｼｰﾄ!I122</f>
        <v/>
      </c>
      <c r="J11" s="22" t="str">
        <f>+②各校入力用ｼｰﾄ!$E$2</f>
        <v/>
      </c>
      <c r="K11" s="95">
        <f>+②各校入力用ｼｰﾄ!L121</f>
        <v>0</v>
      </c>
      <c r="L11" s="96">
        <f>+②各校入力用ｼｰﾄ!L122</f>
        <v>0</v>
      </c>
      <c r="R11" s="76" t="s">
        <v>60</v>
      </c>
    </row>
    <row r="12" spans="1:18" ht="29.25" customHeight="1">
      <c r="A12" s="7">
        <v>7</v>
      </c>
      <c r="B12" s="2" t="str">
        <f>+②各校入力用ｼｰﾄ!K123</f>
        <v/>
      </c>
      <c r="C12" s="82" t="str">
        <f>+②各校入力用ｼｰﾄ!E123</f>
        <v/>
      </c>
      <c r="D12" s="83" t="str">
        <f>+②各校入力用ｼｰﾄ!F123</f>
        <v/>
      </c>
      <c r="E12" s="84" t="str">
        <f>+②各校入力用ｼｰﾄ!I123</f>
        <v/>
      </c>
      <c r="F12" s="85" t="str">
        <f>+②各校入力用ｼｰﾄ!K124</f>
        <v/>
      </c>
      <c r="G12" s="82" t="str">
        <f>+②各校入力用ｼｰﾄ!E124</f>
        <v/>
      </c>
      <c r="H12" s="83" t="str">
        <f>+②各校入力用ｼｰﾄ!F124</f>
        <v/>
      </c>
      <c r="I12" s="23" t="str">
        <f>+②各校入力用ｼｰﾄ!I124</f>
        <v/>
      </c>
      <c r="J12" s="22" t="str">
        <f>+②各校入力用ｼｰﾄ!$E$2</f>
        <v/>
      </c>
      <c r="K12" s="95">
        <f>+②各校入力用ｼｰﾄ!L123</f>
        <v>0</v>
      </c>
      <c r="L12" s="96">
        <f>+②各校入力用ｼｰﾄ!L124</f>
        <v>0</v>
      </c>
      <c r="R12" s="76" t="s">
        <v>61</v>
      </c>
    </row>
    <row r="13" spans="1:18" ht="29.25" customHeight="1">
      <c r="A13" s="7">
        <v>8</v>
      </c>
      <c r="B13" s="21"/>
      <c r="C13" s="86"/>
      <c r="D13" s="87"/>
      <c r="E13" s="84"/>
      <c r="F13" s="88"/>
      <c r="G13" s="86"/>
      <c r="H13" s="87"/>
      <c r="I13" s="23"/>
      <c r="J13" s="22"/>
      <c r="K13" s="95"/>
      <c r="L13" s="96"/>
      <c r="R13" s="76" t="s">
        <v>62</v>
      </c>
    </row>
    <row r="14" spans="1:18" ht="29.25" customHeight="1">
      <c r="A14" s="7">
        <v>9</v>
      </c>
      <c r="B14" s="21"/>
      <c r="C14" s="86"/>
      <c r="D14" s="87"/>
      <c r="E14" s="84"/>
      <c r="F14" s="88"/>
      <c r="G14" s="86"/>
      <c r="H14" s="87"/>
      <c r="I14" s="23"/>
      <c r="J14" s="22"/>
      <c r="K14" s="95"/>
      <c r="L14" s="96"/>
    </row>
    <row r="15" spans="1:18" ht="29.25" customHeight="1">
      <c r="A15" s="7">
        <v>10</v>
      </c>
      <c r="B15" s="21"/>
      <c r="C15" s="86"/>
      <c r="D15" s="87"/>
      <c r="E15" s="84"/>
      <c r="F15" s="88"/>
      <c r="G15" s="86"/>
      <c r="H15" s="87"/>
      <c r="I15" s="23"/>
      <c r="J15" s="22"/>
    </row>
    <row r="16" spans="1:18" ht="29.25" customHeight="1">
      <c r="A16" s="7">
        <v>11</v>
      </c>
      <c r="B16" s="21"/>
      <c r="C16" s="86"/>
      <c r="D16" s="87"/>
      <c r="E16" s="84"/>
      <c r="F16" s="88"/>
      <c r="G16" s="86"/>
      <c r="H16" s="87"/>
      <c r="I16" s="23"/>
      <c r="J16" s="22"/>
    </row>
    <row r="17" spans="1:10" ht="29.25" customHeight="1">
      <c r="A17" s="7">
        <v>12</v>
      </c>
      <c r="B17" s="21"/>
      <c r="C17" s="86"/>
      <c r="D17" s="87"/>
      <c r="E17" s="84"/>
      <c r="F17" s="88"/>
      <c r="G17" s="86"/>
      <c r="H17" s="87"/>
      <c r="I17" s="23"/>
      <c r="J17" s="22"/>
    </row>
    <row r="18" spans="1:10" ht="29.25" customHeight="1">
      <c r="A18" s="7">
        <v>13</v>
      </c>
      <c r="B18" s="21"/>
      <c r="C18" s="86"/>
      <c r="D18" s="87"/>
      <c r="E18" s="84"/>
      <c r="F18" s="88"/>
      <c r="G18" s="86"/>
      <c r="H18" s="87"/>
      <c r="I18" s="23"/>
      <c r="J18" s="22"/>
    </row>
    <row r="19" spans="1:10" ht="29.25" customHeight="1">
      <c r="A19" s="7">
        <v>14</v>
      </c>
      <c r="B19" s="21"/>
      <c r="C19" s="86"/>
      <c r="D19" s="87"/>
      <c r="E19" s="84"/>
      <c r="F19" s="88"/>
      <c r="G19" s="86"/>
      <c r="H19" s="87"/>
      <c r="I19" s="23"/>
      <c r="J19" s="22"/>
    </row>
    <row r="20" spans="1:10" ht="29.25" customHeight="1">
      <c r="A20" s="7">
        <v>15</v>
      </c>
      <c r="B20" s="21"/>
      <c r="C20" s="86"/>
      <c r="D20" s="87"/>
      <c r="E20" s="84"/>
      <c r="F20" s="88"/>
      <c r="G20" s="86"/>
      <c r="H20" s="87"/>
      <c r="I20" s="23"/>
      <c r="J20" s="22"/>
    </row>
    <row r="21" spans="1:10" ht="29.25" customHeight="1">
      <c r="A21" s="7">
        <v>16</v>
      </c>
      <c r="B21" s="21"/>
      <c r="C21" s="86"/>
      <c r="D21" s="87"/>
      <c r="E21" s="84"/>
      <c r="F21" s="88"/>
      <c r="G21" s="86"/>
      <c r="H21" s="87"/>
      <c r="I21" s="23"/>
      <c r="J21" s="22"/>
    </row>
    <row r="22" spans="1:10" ht="29.25" customHeight="1">
      <c r="A22" s="7">
        <v>17</v>
      </c>
      <c r="B22" s="21"/>
      <c r="C22" s="86"/>
      <c r="D22" s="87"/>
      <c r="E22" s="84"/>
      <c r="F22" s="88"/>
      <c r="G22" s="86"/>
      <c r="H22" s="87"/>
      <c r="I22" s="23"/>
      <c r="J22" s="22"/>
    </row>
    <row r="23" spans="1:10" ht="29.25" customHeight="1">
      <c r="A23" s="7">
        <v>18</v>
      </c>
      <c r="B23" s="21"/>
      <c r="C23" s="86"/>
      <c r="D23" s="87"/>
      <c r="E23" s="84"/>
      <c r="F23" s="88"/>
      <c r="G23" s="86"/>
      <c r="H23" s="87"/>
      <c r="I23" s="23"/>
      <c r="J23" s="22"/>
    </row>
    <row r="24" spans="1:10" ht="29.25" customHeight="1">
      <c r="A24" s="7">
        <v>19</v>
      </c>
      <c r="B24" s="21"/>
      <c r="C24" s="86"/>
      <c r="D24" s="87"/>
      <c r="E24" s="84"/>
      <c r="F24" s="88"/>
      <c r="G24" s="86"/>
      <c r="H24" s="87"/>
      <c r="I24" s="23"/>
      <c r="J24" s="22"/>
    </row>
    <row r="25" spans="1:10" ht="29.25" customHeight="1">
      <c r="A25" s="7">
        <v>20</v>
      </c>
      <c r="B25" s="21"/>
      <c r="C25" s="86"/>
      <c r="D25" s="87"/>
      <c r="E25" s="84"/>
      <c r="F25" s="88"/>
      <c r="G25" s="86"/>
      <c r="H25" s="87"/>
      <c r="I25" s="23"/>
      <c r="J25" s="22"/>
    </row>
    <row r="26" spans="1:10" ht="29.25" customHeight="1">
      <c r="A26" s="7">
        <v>21</v>
      </c>
      <c r="B26" s="21"/>
      <c r="C26" s="86"/>
      <c r="D26" s="87"/>
      <c r="E26" s="84"/>
      <c r="F26" s="88"/>
      <c r="G26" s="86"/>
      <c r="H26" s="87"/>
      <c r="I26" s="23"/>
      <c r="J26" s="22"/>
    </row>
    <row r="27" spans="1:10" ht="29.25" customHeight="1">
      <c r="A27" s="7">
        <v>22</v>
      </c>
      <c r="B27" s="21"/>
      <c r="C27" s="86"/>
      <c r="D27" s="87"/>
      <c r="E27" s="84"/>
      <c r="F27" s="88"/>
      <c r="G27" s="86"/>
      <c r="H27" s="87"/>
      <c r="I27" s="23"/>
      <c r="J27" s="22"/>
    </row>
    <row r="28" spans="1:10" ht="29.25" customHeight="1">
      <c r="A28" s="7">
        <v>23</v>
      </c>
      <c r="B28" s="21"/>
      <c r="C28" s="86"/>
      <c r="D28" s="87"/>
      <c r="E28" s="84"/>
      <c r="F28" s="88"/>
      <c r="G28" s="86"/>
      <c r="H28" s="87"/>
      <c r="I28" s="23"/>
      <c r="J28" s="22"/>
    </row>
    <row r="29" spans="1:10" ht="29.25" customHeight="1">
      <c r="A29" s="7">
        <v>24</v>
      </c>
      <c r="B29" s="21"/>
      <c r="C29" s="86"/>
      <c r="D29" s="87"/>
      <c r="E29" s="84"/>
      <c r="F29" s="88"/>
      <c r="G29" s="86"/>
      <c r="H29" s="87"/>
      <c r="I29" s="23"/>
      <c r="J29" s="22"/>
    </row>
    <row r="30" spans="1:10" ht="29.25" customHeight="1">
      <c r="A30" s="7">
        <v>25</v>
      </c>
      <c r="B30" s="21"/>
      <c r="C30" s="86"/>
      <c r="D30" s="87"/>
      <c r="E30" s="84"/>
      <c r="F30" s="88"/>
      <c r="G30" s="86"/>
      <c r="H30" s="87"/>
      <c r="I30" s="23"/>
      <c r="J30" s="22"/>
    </row>
    <row r="31" spans="1:10" ht="29.25" customHeight="1">
      <c r="A31" s="7">
        <v>26</v>
      </c>
      <c r="B31" s="21"/>
      <c r="C31" s="86"/>
      <c r="D31" s="87"/>
      <c r="E31" s="84"/>
      <c r="F31" s="88"/>
      <c r="G31" s="86"/>
      <c r="H31" s="87"/>
      <c r="I31" s="23"/>
      <c r="J31" s="22"/>
    </row>
    <row r="32" spans="1:10" ht="29.25" customHeight="1">
      <c r="A32" s="7">
        <v>27</v>
      </c>
      <c r="B32" s="21"/>
      <c r="C32" s="86"/>
      <c r="D32" s="87"/>
      <c r="E32" s="84"/>
      <c r="F32" s="88"/>
      <c r="G32" s="86"/>
      <c r="H32" s="87"/>
      <c r="I32" s="23"/>
      <c r="J32" s="22"/>
    </row>
    <row r="33" spans="1:10" ht="29.25" customHeight="1">
      <c r="A33" s="7">
        <v>28</v>
      </c>
      <c r="B33" s="21"/>
      <c r="C33" s="86"/>
      <c r="D33" s="87"/>
      <c r="E33" s="84"/>
      <c r="F33" s="88"/>
      <c r="G33" s="86"/>
      <c r="H33" s="87"/>
      <c r="I33" s="23"/>
      <c r="J33" s="22"/>
    </row>
    <row r="34" spans="1:10" ht="29.25" customHeight="1">
      <c r="A34" s="7">
        <v>29</v>
      </c>
      <c r="B34" s="21"/>
      <c r="C34" s="86"/>
      <c r="D34" s="87"/>
      <c r="E34" s="84"/>
      <c r="F34" s="88"/>
      <c r="G34" s="86"/>
      <c r="H34" s="87"/>
      <c r="I34" s="23"/>
      <c r="J34" s="22"/>
    </row>
    <row r="35" spans="1:10" ht="29.25" customHeight="1">
      <c r="A35" s="7">
        <v>30</v>
      </c>
      <c r="B35" s="21"/>
      <c r="C35" s="86"/>
      <c r="D35" s="87"/>
      <c r="E35" s="84"/>
      <c r="F35" s="88"/>
      <c r="G35" s="86"/>
      <c r="H35" s="87"/>
      <c r="I35" s="23"/>
      <c r="J35" s="22"/>
    </row>
    <row r="36" spans="1:10" ht="29.25" customHeight="1">
      <c r="A36" s="7">
        <v>31</v>
      </c>
      <c r="B36" s="21"/>
      <c r="C36" s="86"/>
      <c r="D36" s="87"/>
      <c r="E36" s="84"/>
      <c r="F36" s="88"/>
      <c r="G36" s="86"/>
      <c r="H36" s="87"/>
      <c r="I36" s="23"/>
      <c r="J36" s="22"/>
    </row>
    <row r="37" spans="1:10" ht="29.25" customHeight="1">
      <c r="A37" s="7">
        <v>32</v>
      </c>
      <c r="B37" s="21"/>
      <c r="C37" s="86"/>
      <c r="D37" s="87"/>
      <c r="E37" s="84"/>
      <c r="F37" s="88"/>
      <c r="G37" s="86"/>
      <c r="H37" s="87"/>
      <c r="I37" s="23"/>
      <c r="J37" s="22"/>
    </row>
    <row r="38" spans="1:10" ht="29.25" customHeight="1">
      <c r="A38" s="7">
        <v>33</v>
      </c>
      <c r="B38" s="21"/>
      <c r="C38" s="86"/>
      <c r="D38" s="87"/>
      <c r="E38" s="84"/>
      <c r="F38" s="88"/>
      <c r="G38" s="86"/>
      <c r="H38" s="87"/>
      <c r="I38" s="23"/>
      <c r="J38" s="22"/>
    </row>
    <row r="39" spans="1:10" ht="29.25" customHeight="1">
      <c r="A39" s="7">
        <v>34</v>
      </c>
      <c r="B39" s="21"/>
      <c r="C39" s="86"/>
      <c r="D39" s="87"/>
      <c r="E39" s="84"/>
      <c r="F39" s="88"/>
      <c r="G39" s="86"/>
      <c r="H39" s="87"/>
      <c r="I39" s="23"/>
      <c r="J39" s="22"/>
    </row>
    <row r="40" spans="1:10" ht="29.25" customHeight="1">
      <c r="A40" s="7">
        <v>35</v>
      </c>
      <c r="B40" s="21"/>
      <c r="C40" s="86"/>
      <c r="D40" s="87"/>
      <c r="E40" s="84"/>
      <c r="F40" s="88"/>
      <c r="G40" s="86"/>
      <c r="H40" s="87"/>
      <c r="I40" s="23"/>
      <c r="J40" s="22"/>
    </row>
    <row r="41" spans="1:10" ht="29.25" customHeight="1">
      <c r="A41" s="7">
        <v>36</v>
      </c>
      <c r="B41" s="21"/>
      <c r="C41" s="86"/>
      <c r="D41" s="87"/>
      <c r="E41" s="84"/>
      <c r="F41" s="88"/>
      <c r="G41" s="86"/>
      <c r="H41" s="87"/>
      <c r="I41" s="23"/>
      <c r="J41" s="22"/>
    </row>
    <row r="42" spans="1:10" ht="29.25" customHeight="1">
      <c r="A42" s="7">
        <v>37</v>
      </c>
      <c r="B42" s="21"/>
      <c r="C42" s="86"/>
      <c r="D42" s="87"/>
      <c r="E42" s="84"/>
      <c r="F42" s="88"/>
      <c r="G42" s="86"/>
      <c r="H42" s="87"/>
      <c r="I42" s="23"/>
      <c r="J42" s="22"/>
    </row>
    <row r="43" spans="1:10" ht="29.25" customHeight="1">
      <c r="A43" s="7">
        <v>38</v>
      </c>
      <c r="B43" s="21"/>
      <c r="C43" s="86"/>
      <c r="D43" s="87"/>
      <c r="E43" s="84"/>
      <c r="F43" s="88"/>
      <c r="G43" s="86"/>
      <c r="H43" s="87"/>
      <c r="I43" s="23"/>
      <c r="J43" s="22"/>
    </row>
    <row r="44" spans="1:10" ht="29.25" customHeight="1">
      <c r="A44" s="7">
        <v>39</v>
      </c>
      <c r="B44" s="21"/>
      <c r="C44" s="86"/>
      <c r="D44" s="87"/>
      <c r="E44" s="84"/>
      <c r="F44" s="88"/>
      <c r="G44" s="86"/>
      <c r="H44" s="87"/>
      <c r="I44" s="23"/>
      <c r="J44" s="22"/>
    </row>
    <row r="45" spans="1:10" ht="29.25" customHeight="1">
      <c r="A45" s="7">
        <v>40</v>
      </c>
      <c r="B45" s="21"/>
      <c r="C45" s="86"/>
      <c r="D45" s="87"/>
      <c r="E45" s="84"/>
      <c r="F45" s="88"/>
      <c r="G45" s="86"/>
      <c r="H45" s="87"/>
      <c r="I45" s="23"/>
      <c r="J45" s="22"/>
    </row>
    <row r="46" spans="1:10" ht="29.25" customHeight="1">
      <c r="A46" s="7">
        <v>41</v>
      </c>
      <c r="B46" s="21"/>
      <c r="C46" s="86"/>
      <c r="D46" s="87"/>
      <c r="E46" s="84"/>
      <c r="F46" s="88"/>
      <c r="G46" s="86"/>
      <c r="H46" s="87"/>
      <c r="I46" s="23"/>
      <c r="J46" s="22"/>
    </row>
    <row r="47" spans="1:10" ht="29.25" customHeight="1">
      <c r="A47" s="7">
        <v>42</v>
      </c>
      <c r="B47" s="21"/>
      <c r="C47" s="86"/>
      <c r="D47" s="87"/>
      <c r="E47" s="84"/>
      <c r="F47" s="88"/>
      <c r="G47" s="86"/>
      <c r="H47" s="87"/>
      <c r="I47" s="23"/>
      <c r="J47" s="22"/>
    </row>
    <row r="48" spans="1:10" ht="29.25" customHeight="1">
      <c r="A48" s="7">
        <v>43</v>
      </c>
      <c r="B48" s="21"/>
      <c r="C48" s="86"/>
      <c r="D48" s="87"/>
      <c r="E48" s="84"/>
      <c r="F48" s="88"/>
      <c r="G48" s="86"/>
      <c r="H48" s="87"/>
      <c r="I48" s="23"/>
      <c r="J48" s="22"/>
    </row>
    <row r="49" spans="1:10" ht="29.25" customHeight="1">
      <c r="A49" s="7">
        <v>44</v>
      </c>
      <c r="B49" s="21"/>
      <c r="C49" s="86"/>
      <c r="D49" s="87"/>
      <c r="E49" s="84"/>
      <c r="F49" s="88"/>
      <c r="G49" s="86"/>
      <c r="H49" s="87"/>
      <c r="I49" s="23"/>
      <c r="J49" s="22"/>
    </row>
    <row r="50" spans="1:10" ht="29.25" customHeight="1">
      <c r="A50" s="7">
        <v>45</v>
      </c>
      <c r="B50" s="21"/>
      <c r="C50" s="86"/>
      <c r="D50" s="87"/>
      <c r="E50" s="84"/>
      <c r="F50" s="88"/>
      <c r="G50" s="86"/>
      <c r="H50" s="87"/>
      <c r="I50" s="23"/>
      <c r="J50" s="22"/>
    </row>
    <row r="51" spans="1:10" ht="29.25" customHeight="1">
      <c r="A51" s="7">
        <v>46</v>
      </c>
      <c r="B51" s="21"/>
      <c r="C51" s="86"/>
      <c r="D51" s="87"/>
      <c r="E51" s="84"/>
      <c r="F51" s="88"/>
      <c r="G51" s="86"/>
      <c r="H51" s="87"/>
      <c r="I51" s="23"/>
      <c r="J51" s="22"/>
    </row>
    <row r="52" spans="1:10" ht="29.25" customHeight="1">
      <c r="A52" s="7">
        <v>47</v>
      </c>
      <c r="B52" s="21"/>
      <c r="C52" s="86"/>
      <c r="D52" s="87"/>
      <c r="E52" s="84"/>
      <c r="F52" s="88"/>
      <c r="G52" s="86"/>
      <c r="H52" s="87"/>
      <c r="I52" s="23"/>
      <c r="J52" s="22"/>
    </row>
    <row r="53" spans="1:10" ht="29.25" customHeight="1">
      <c r="A53" s="7">
        <v>48</v>
      </c>
      <c r="B53" s="21"/>
      <c r="C53" s="86"/>
      <c r="D53" s="87"/>
      <c r="E53" s="84"/>
      <c r="F53" s="88"/>
      <c r="G53" s="86"/>
      <c r="H53" s="87"/>
      <c r="I53" s="23"/>
      <c r="J53" s="22"/>
    </row>
    <row r="54" spans="1:10" ht="29.25" customHeight="1">
      <c r="A54" s="7">
        <v>49</v>
      </c>
      <c r="B54" s="21"/>
      <c r="C54" s="86"/>
      <c r="D54" s="87"/>
      <c r="E54" s="84"/>
      <c r="F54" s="88"/>
      <c r="G54" s="86"/>
      <c r="H54" s="87"/>
      <c r="I54" s="23"/>
      <c r="J54" s="22"/>
    </row>
    <row r="55" spans="1:10" ht="29.25" customHeight="1">
      <c r="A55" s="7">
        <v>50</v>
      </c>
      <c r="B55" s="21"/>
      <c r="C55" s="86"/>
      <c r="D55" s="87"/>
      <c r="E55" s="84"/>
      <c r="F55" s="88"/>
      <c r="G55" s="86"/>
      <c r="H55" s="87"/>
      <c r="I55" s="23"/>
      <c r="J55" s="22"/>
    </row>
    <row r="56" spans="1:10" ht="29.25" customHeight="1">
      <c r="A56" s="7">
        <v>51</v>
      </c>
      <c r="B56" s="21"/>
      <c r="C56" s="86"/>
      <c r="D56" s="87"/>
      <c r="E56" s="84"/>
      <c r="F56" s="88"/>
      <c r="G56" s="86"/>
      <c r="H56" s="87"/>
      <c r="I56" s="23"/>
      <c r="J56" s="22"/>
    </row>
    <row r="57" spans="1:10" ht="29.25" customHeight="1">
      <c r="A57" s="7">
        <v>52</v>
      </c>
      <c r="B57" s="21"/>
      <c r="C57" s="86"/>
      <c r="D57" s="87"/>
      <c r="E57" s="84"/>
      <c r="F57" s="88"/>
      <c r="G57" s="86"/>
      <c r="H57" s="87"/>
      <c r="I57" s="23"/>
      <c r="J57" s="22"/>
    </row>
    <row r="58" spans="1:10" ht="29.25" customHeight="1">
      <c r="A58" s="7">
        <v>53</v>
      </c>
      <c r="B58" s="21"/>
      <c r="C58" s="86"/>
      <c r="D58" s="87"/>
      <c r="E58" s="84"/>
      <c r="F58" s="88"/>
      <c r="G58" s="86"/>
      <c r="H58" s="87"/>
      <c r="I58" s="23"/>
      <c r="J58" s="22"/>
    </row>
    <row r="59" spans="1:10" ht="29.25" customHeight="1">
      <c r="A59" s="7">
        <v>54</v>
      </c>
      <c r="B59" s="21"/>
      <c r="C59" s="86"/>
      <c r="D59" s="87"/>
      <c r="E59" s="84"/>
      <c r="F59" s="88"/>
      <c r="G59" s="86"/>
      <c r="H59" s="87"/>
      <c r="I59" s="23"/>
      <c r="J59" s="22"/>
    </row>
    <row r="60" spans="1:10" ht="29.25" customHeight="1">
      <c r="A60" s="7">
        <v>55</v>
      </c>
      <c r="B60" s="21"/>
      <c r="C60" s="86"/>
      <c r="D60" s="87"/>
      <c r="E60" s="84"/>
      <c r="F60" s="88"/>
      <c r="G60" s="86"/>
      <c r="H60" s="87"/>
      <c r="I60" s="23"/>
      <c r="J60" s="22"/>
    </row>
    <row r="61" spans="1:10" ht="29.25" customHeight="1">
      <c r="A61" s="7">
        <v>56</v>
      </c>
      <c r="B61" s="21"/>
      <c r="C61" s="86"/>
      <c r="D61" s="87"/>
      <c r="E61" s="84"/>
      <c r="F61" s="88"/>
      <c r="G61" s="86"/>
      <c r="H61" s="87"/>
      <c r="I61" s="23"/>
      <c r="J61" s="22"/>
    </row>
    <row r="62" spans="1:10" ht="29.25" customHeight="1">
      <c r="A62" s="7">
        <v>57</v>
      </c>
      <c r="B62" s="21"/>
      <c r="C62" s="86"/>
      <c r="D62" s="87"/>
      <c r="E62" s="84"/>
      <c r="F62" s="88"/>
      <c r="G62" s="86"/>
      <c r="H62" s="87"/>
      <c r="I62" s="23"/>
      <c r="J62" s="22"/>
    </row>
    <row r="63" spans="1:10" ht="29.25" customHeight="1">
      <c r="A63" s="7">
        <v>58</v>
      </c>
      <c r="B63" s="21"/>
      <c r="C63" s="86"/>
      <c r="D63" s="87"/>
      <c r="E63" s="84"/>
      <c r="F63" s="88"/>
      <c r="G63" s="86"/>
      <c r="H63" s="87"/>
      <c r="I63" s="23"/>
      <c r="J63" s="22"/>
    </row>
    <row r="64" spans="1:10" ht="29.25" customHeight="1">
      <c r="A64" s="7">
        <v>59</v>
      </c>
      <c r="B64" s="21"/>
      <c r="C64" s="86"/>
      <c r="D64" s="87"/>
      <c r="E64" s="84"/>
      <c r="F64" s="88"/>
      <c r="G64" s="86"/>
      <c r="H64" s="87"/>
      <c r="I64" s="23"/>
      <c r="J64" s="22"/>
    </row>
    <row r="65" spans="1:10" ht="29.25" customHeight="1">
      <c r="A65" s="7">
        <v>60</v>
      </c>
      <c r="B65" s="21"/>
      <c r="C65" s="86"/>
      <c r="D65" s="87"/>
      <c r="E65" s="84"/>
      <c r="F65" s="88"/>
      <c r="G65" s="86"/>
      <c r="H65" s="87"/>
      <c r="I65" s="23"/>
      <c r="J65" s="22"/>
    </row>
    <row r="66" spans="1:10" ht="29.25" customHeight="1">
      <c r="A66" s="7">
        <v>61</v>
      </c>
      <c r="B66" s="21"/>
      <c r="C66" s="86"/>
      <c r="D66" s="87"/>
      <c r="E66" s="84"/>
      <c r="F66" s="88"/>
      <c r="G66" s="86"/>
      <c r="H66" s="87"/>
      <c r="I66" s="23"/>
      <c r="J66" s="22"/>
    </row>
    <row r="67" spans="1:10" ht="29.25" customHeight="1">
      <c r="A67" s="7">
        <v>62</v>
      </c>
      <c r="B67" s="21"/>
      <c r="C67" s="86"/>
      <c r="D67" s="87"/>
      <c r="E67" s="84"/>
      <c r="F67" s="88"/>
      <c r="G67" s="86"/>
      <c r="H67" s="87"/>
      <c r="I67" s="23"/>
      <c r="J67" s="22"/>
    </row>
    <row r="68" spans="1:10" ht="29.25" customHeight="1">
      <c r="A68" s="7">
        <v>63</v>
      </c>
      <c r="B68" s="21"/>
      <c r="C68" s="86"/>
      <c r="D68" s="87"/>
      <c r="E68" s="84"/>
      <c r="F68" s="88"/>
      <c r="G68" s="86"/>
      <c r="H68" s="87"/>
      <c r="I68" s="23"/>
      <c r="J68" s="22"/>
    </row>
    <row r="69" spans="1:10" ht="29.25" customHeight="1">
      <c r="A69" s="7">
        <v>64</v>
      </c>
      <c r="B69" s="21"/>
      <c r="C69" s="86"/>
      <c r="D69" s="87"/>
      <c r="E69" s="84"/>
      <c r="F69" s="88"/>
      <c r="G69" s="86"/>
      <c r="H69" s="87"/>
      <c r="I69" s="23"/>
      <c r="J69" s="22"/>
    </row>
    <row r="70" spans="1:10" ht="29.25" customHeight="1">
      <c r="A70" s="7">
        <v>65</v>
      </c>
      <c r="B70" s="21"/>
      <c r="C70" s="86"/>
      <c r="D70" s="87"/>
      <c r="E70" s="84"/>
      <c r="F70" s="88"/>
      <c r="G70" s="86"/>
      <c r="H70" s="87"/>
      <c r="I70" s="23"/>
      <c r="J70" s="22"/>
    </row>
    <row r="71" spans="1:10" ht="29.25" customHeight="1">
      <c r="A71" s="7">
        <v>66</v>
      </c>
      <c r="B71" s="21"/>
      <c r="C71" s="86"/>
      <c r="D71" s="87"/>
      <c r="E71" s="84"/>
      <c r="F71" s="88"/>
      <c r="G71" s="86"/>
      <c r="H71" s="87"/>
      <c r="I71" s="23"/>
      <c r="J71" s="22"/>
    </row>
    <row r="72" spans="1:10" ht="29.25" customHeight="1">
      <c r="A72" s="7">
        <v>67</v>
      </c>
      <c r="B72" s="21"/>
      <c r="C72" s="86"/>
      <c r="D72" s="87"/>
      <c r="E72" s="84"/>
      <c r="F72" s="88"/>
      <c r="G72" s="86"/>
      <c r="H72" s="87"/>
      <c r="I72" s="23"/>
      <c r="J72" s="22"/>
    </row>
    <row r="73" spans="1:10" ht="29.25" customHeight="1">
      <c r="A73" s="7">
        <v>68</v>
      </c>
      <c r="B73" s="21"/>
      <c r="C73" s="86"/>
      <c r="D73" s="87"/>
      <c r="E73" s="84"/>
      <c r="F73" s="88"/>
      <c r="G73" s="86"/>
      <c r="H73" s="87"/>
      <c r="I73" s="23"/>
      <c r="J73" s="22"/>
    </row>
    <row r="74" spans="1:10" ht="29.25" customHeight="1">
      <c r="A74" s="7">
        <v>69</v>
      </c>
      <c r="B74" s="21"/>
      <c r="C74" s="86"/>
      <c r="D74" s="87"/>
      <c r="E74" s="84"/>
      <c r="F74" s="88"/>
      <c r="G74" s="86"/>
      <c r="H74" s="87"/>
      <c r="I74" s="23"/>
      <c r="J74" s="22"/>
    </row>
    <row r="75" spans="1:10" ht="29.25" customHeight="1">
      <c r="A75" s="7">
        <v>70</v>
      </c>
      <c r="B75" s="21"/>
      <c r="C75" s="86"/>
      <c r="D75" s="87"/>
      <c r="E75" s="84"/>
      <c r="F75" s="88"/>
      <c r="G75" s="86"/>
      <c r="H75" s="87"/>
      <c r="I75" s="23"/>
      <c r="J75" s="22"/>
    </row>
    <row r="76" spans="1:10" ht="29.25" customHeight="1">
      <c r="A76" s="7">
        <v>71</v>
      </c>
      <c r="B76" s="21"/>
      <c r="C76" s="86"/>
      <c r="D76" s="87"/>
      <c r="E76" s="84"/>
      <c r="F76" s="88"/>
      <c r="G76" s="86"/>
      <c r="H76" s="87"/>
      <c r="I76" s="23"/>
      <c r="J76" s="22"/>
    </row>
    <row r="77" spans="1:10" ht="29.25" customHeight="1">
      <c r="A77" s="7">
        <v>72</v>
      </c>
      <c r="B77" s="21"/>
      <c r="C77" s="86"/>
      <c r="D77" s="87"/>
      <c r="E77" s="84"/>
      <c r="F77" s="88"/>
      <c r="G77" s="86"/>
      <c r="H77" s="87"/>
      <c r="I77" s="23"/>
      <c r="J77" s="22"/>
    </row>
    <row r="78" spans="1:10" ht="29.25" customHeight="1">
      <c r="A78" s="7">
        <v>73</v>
      </c>
      <c r="B78" s="21"/>
      <c r="C78" s="86"/>
      <c r="D78" s="87"/>
      <c r="E78" s="84"/>
      <c r="F78" s="88"/>
      <c r="G78" s="86"/>
      <c r="H78" s="87"/>
      <c r="I78" s="23"/>
      <c r="J78" s="22"/>
    </row>
    <row r="79" spans="1:10" ht="29.25" customHeight="1">
      <c r="A79" s="7">
        <v>74</v>
      </c>
      <c r="B79" s="21"/>
      <c r="C79" s="86"/>
      <c r="D79" s="87"/>
      <c r="E79" s="84"/>
      <c r="F79" s="88"/>
      <c r="G79" s="86"/>
      <c r="H79" s="87"/>
      <c r="I79" s="23"/>
      <c r="J79" s="22"/>
    </row>
    <row r="80" spans="1:10" ht="29.25" customHeight="1">
      <c r="A80" s="7">
        <v>75</v>
      </c>
      <c r="B80" s="21"/>
      <c r="C80" s="86"/>
      <c r="D80" s="87"/>
      <c r="E80" s="84"/>
      <c r="F80" s="88"/>
      <c r="G80" s="86"/>
      <c r="H80" s="87"/>
      <c r="I80" s="23"/>
      <c r="J80" s="22"/>
    </row>
    <row r="81" spans="1:10" ht="29.25" customHeight="1">
      <c r="A81" s="7">
        <v>76</v>
      </c>
      <c r="B81" s="21"/>
      <c r="C81" s="86"/>
      <c r="D81" s="87"/>
      <c r="E81" s="84"/>
      <c r="F81" s="88"/>
      <c r="G81" s="86"/>
      <c r="H81" s="87"/>
      <c r="I81" s="23"/>
      <c r="J81" s="22"/>
    </row>
    <row r="82" spans="1:10" ht="29.25" customHeight="1">
      <c r="A82" s="7">
        <v>77</v>
      </c>
      <c r="B82" s="21"/>
      <c r="C82" s="86"/>
      <c r="D82" s="87"/>
      <c r="E82" s="84"/>
      <c r="F82" s="88"/>
      <c r="G82" s="86"/>
      <c r="H82" s="87"/>
      <c r="I82" s="23"/>
      <c r="J82" s="22"/>
    </row>
    <row r="83" spans="1:10" ht="29.25" customHeight="1">
      <c r="A83" s="7">
        <v>78</v>
      </c>
      <c r="B83" s="21"/>
      <c r="C83" s="86"/>
      <c r="D83" s="87"/>
      <c r="E83" s="84"/>
      <c r="F83" s="88"/>
      <c r="G83" s="86"/>
      <c r="H83" s="87"/>
      <c r="I83" s="23"/>
      <c r="J83" s="22"/>
    </row>
    <row r="84" spans="1:10" ht="29.25" customHeight="1">
      <c r="A84" s="7">
        <v>79</v>
      </c>
      <c r="B84" s="21"/>
      <c r="C84" s="86"/>
      <c r="D84" s="87"/>
      <c r="E84" s="84"/>
      <c r="F84" s="88"/>
      <c r="G84" s="86"/>
      <c r="H84" s="87"/>
      <c r="I84" s="23"/>
      <c r="J84" s="22"/>
    </row>
    <row r="85" spans="1:10" ht="29.25" customHeight="1">
      <c r="A85" s="7">
        <v>80</v>
      </c>
      <c r="B85" s="21"/>
      <c r="C85" s="86"/>
      <c r="D85" s="87"/>
      <c r="E85" s="84"/>
      <c r="F85" s="88"/>
      <c r="G85" s="86"/>
      <c r="H85" s="87"/>
      <c r="I85" s="23"/>
      <c r="J85" s="22"/>
    </row>
    <row r="86" spans="1:10" ht="29.25" customHeight="1">
      <c r="A86" s="7">
        <v>81</v>
      </c>
      <c r="B86" s="21"/>
      <c r="C86" s="86"/>
      <c r="D86" s="87"/>
      <c r="E86" s="84"/>
      <c r="F86" s="88"/>
      <c r="G86" s="86"/>
      <c r="H86" s="87"/>
      <c r="I86" s="23"/>
      <c r="J86" s="22"/>
    </row>
    <row r="87" spans="1:10" ht="29.25" customHeight="1">
      <c r="A87" s="7">
        <v>82</v>
      </c>
      <c r="B87" s="21"/>
      <c r="C87" s="86"/>
      <c r="D87" s="87"/>
      <c r="E87" s="84"/>
      <c r="F87" s="88"/>
      <c r="G87" s="86"/>
      <c r="H87" s="87"/>
      <c r="I87" s="23"/>
      <c r="J87" s="22"/>
    </row>
    <row r="88" spans="1:10" ht="29.25" customHeight="1">
      <c r="A88" s="7">
        <v>83</v>
      </c>
      <c r="B88" s="21"/>
      <c r="C88" s="86"/>
      <c r="D88" s="87"/>
      <c r="E88" s="84"/>
      <c r="F88" s="88"/>
      <c r="G88" s="86"/>
      <c r="H88" s="87"/>
      <c r="I88" s="23"/>
      <c r="J88" s="22"/>
    </row>
    <row r="89" spans="1:10" ht="29.25" customHeight="1">
      <c r="A89" s="7">
        <v>84</v>
      </c>
      <c r="B89" s="21"/>
      <c r="C89" s="86"/>
      <c r="D89" s="87"/>
      <c r="E89" s="84"/>
      <c r="F89" s="88"/>
      <c r="G89" s="86"/>
      <c r="H89" s="87"/>
      <c r="I89" s="23"/>
      <c r="J89" s="22"/>
    </row>
    <row r="90" spans="1:10" ht="29.25" customHeight="1">
      <c r="A90" s="7">
        <v>85</v>
      </c>
      <c r="B90" s="21"/>
      <c r="C90" s="86"/>
      <c r="D90" s="87"/>
      <c r="E90" s="84"/>
      <c r="F90" s="88"/>
      <c r="G90" s="86"/>
      <c r="H90" s="87"/>
      <c r="I90" s="23"/>
      <c r="J90" s="22"/>
    </row>
    <row r="91" spans="1:10" ht="29.25" customHeight="1">
      <c r="A91" s="7">
        <v>86</v>
      </c>
      <c r="B91" s="21"/>
      <c r="C91" s="86"/>
      <c r="D91" s="87"/>
      <c r="E91" s="84"/>
      <c r="F91" s="88"/>
      <c r="G91" s="86"/>
      <c r="H91" s="87"/>
      <c r="I91" s="23"/>
      <c r="J91" s="22"/>
    </row>
    <row r="92" spans="1:10" ht="29.25" customHeight="1">
      <c r="A92" s="7">
        <v>87</v>
      </c>
      <c r="B92" s="21"/>
      <c r="C92" s="86"/>
      <c r="D92" s="87"/>
      <c r="E92" s="84"/>
      <c r="F92" s="88"/>
      <c r="G92" s="86"/>
      <c r="H92" s="87"/>
      <c r="I92" s="23"/>
      <c r="J92" s="22"/>
    </row>
    <row r="93" spans="1:10" ht="29.25" customHeight="1">
      <c r="A93" s="7">
        <v>88</v>
      </c>
      <c r="B93" s="21"/>
      <c r="C93" s="86"/>
      <c r="D93" s="87"/>
      <c r="E93" s="84"/>
      <c r="F93" s="88"/>
      <c r="G93" s="86"/>
      <c r="H93" s="87"/>
      <c r="I93" s="23"/>
      <c r="J93" s="22"/>
    </row>
    <row r="94" spans="1:10" ht="29.25" customHeight="1">
      <c r="A94" s="7">
        <v>89</v>
      </c>
      <c r="B94" s="21"/>
      <c r="C94" s="86"/>
      <c r="D94" s="87"/>
      <c r="E94" s="84"/>
      <c r="F94" s="88"/>
      <c r="G94" s="86"/>
      <c r="H94" s="87"/>
      <c r="I94" s="23"/>
      <c r="J94" s="22"/>
    </row>
    <row r="95" spans="1:10" ht="29.25" customHeight="1">
      <c r="A95" s="7">
        <v>90</v>
      </c>
      <c r="B95" s="21"/>
      <c r="C95" s="86"/>
      <c r="D95" s="87"/>
      <c r="E95" s="84"/>
      <c r="F95" s="88"/>
      <c r="G95" s="86"/>
      <c r="H95" s="87"/>
      <c r="I95" s="23"/>
      <c r="J95" s="22"/>
    </row>
    <row r="96" spans="1:10" ht="29.25" customHeight="1">
      <c r="A96" s="7">
        <v>91</v>
      </c>
      <c r="B96" s="21"/>
      <c r="C96" s="86"/>
      <c r="D96" s="87"/>
      <c r="E96" s="84"/>
      <c r="F96" s="88"/>
      <c r="G96" s="86"/>
      <c r="H96" s="87"/>
      <c r="I96" s="23"/>
      <c r="J96" s="22"/>
    </row>
    <row r="97" spans="1:10" ht="29.25" customHeight="1">
      <c r="A97" s="7">
        <v>92</v>
      </c>
      <c r="B97" s="21"/>
      <c r="C97" s="86"/>
      <c r="D97" s="87"/>
      <c r="E97" s="84"/>
      <c r="F97" s="88"/>
      <c r="G97" s="86"/>
      <c r="H97" s="87"/>
      <c r="I97" s="23"/>
      <c r="J97" s="22"/>
    </row>
    <row r="98" spans="1:10" ht="29.25" customHeight="1">
      <c r="A98" s="7">
        <v>93</v>
      </c>
      <c r="B98" s="21"/>
      <c r="C98" s="86"/>
      <c r="D98" s="87"/>
      <c r="E98" s="84"/>
      <c r="F98" s="88"/>
      <c r="G98" s="86"/>
      <c r="H98" s="87"/>
      <c r="I98" s="23"/>
      <c r="J98" s="22"/>
    </row>
    <row r="99" spans="1:10" ht="29.25" customHeight="1">
      <c r="A99" s="7">
        <v>94</v>
      </c>
      <c r="B99" s="21"/>
      <c r="C99" s="86"/>
      <c r="D99" s="87"/>
      <c r="E99" s="84"/>
      <c r="F99" s="88"/>
      <c r="G99" s="86"/>
      <c r="H99" s="87"/>
      <c r="I99" s="23"/>
      <c r="J99" s="22"/>
    </row>
    <row r="100" spans="1:10" ht="29.25" customHeight="1">
      <c r="A100" s="7">
        <v>95</v>
      </c>
      <c r="B100" s="21"/>
      <c r="C100" s="86"/>
      <c r="D100" s="87"/>
      <c r="E100" s="84"/>
      <c r="F100" s="88"/>
      <c r="G100" s="86"/>
      <c r="H100" s="87"/>
      <c r="I100" s="23"/>
      <c r="J100" s="22"/>
    </row>
    <row r="101" spans="1:10" ht="29.25" customHeight="1">
      <c r="A101" s="7">
        <v>96</v>
      </c>
      <c r="B101" s="21"/>
      <c r="C101" s="86"/>
      <c r="D101" s="87"/>
      <c r="E101" s="84"/>
      <c r="F101" s="88"/>
      <c r="G101" s="86"/>
      <c r="H101" s="87"/>
      <c r="I101" s="23"/>
      <c r="J101" s="22"/>
    </row>
    <row r="102" spans="1:10" ht="29.25" customHeight="1">
      <c r="A102" s="7">
        <v>97</v>
      </c>
      <c r="B102" s="21"/>
      <c r="C102" s="86"/>
      <c r="D102" s="87"/>
      <c r="E102" s="84"/>
      <c r="F102" s="88"/>
      <c r="G102" s="86"/>
      <c r="H102" s="87"/>
      <c r="I102" s="23"/>
      <c r="J102" s="22"/>
    </row>
    <row r="103" spans="1:10" ht="29.25" customHeight="1">
      <c r="A103" s="7">
        <v>98</v>
      </c>
      <c r="B103" s="21"/>
      <c r="C103" s="86"/>
      <c r="D103" s="87"/>
      <c r="E103" s="84"/>
      <c r="F103" s="88"/>
      <c r="G103" s="86"/>
      <c r="H103" s="87"/>
      <c r="I103" s="23"/>
      <c r="J103" s="22"/>
    </row>
    <row r="104" spans="1:10" ht="29.25" customHeight="1">
      <c r="A104" s="7">
        <v>99</v>
      </c>
      <c r="B104" s="21"/>
      <c r="C104" s="86"/>
      <c r="D104" s="87"/>
      <c r="E104" s="84"/>
      <c r="F104" s="88"/>
      <c r="G104" s="86"/>
      <c r="H104" s="87"/>
      <c r="I104" s="23"/>
      <c r="J104" s="22"/>
    </row>
    <row r="105" spans="1:10" ht="29.25" customHeight="1">
      <c r="A105" s="7">
        <v>100</v>
      </c>
      <c r="B105" s="21"/>
      <c r="C105" s="86"/>
      <c r="D105" s="87"/>
      <c r="E105" s="84"/>
      <c r="F105" s="88"/>
      <c r="G105" s="86"/>
      <c r="H105" s="87"/>
      <c r="I105" s="23"/>
      <c r="J105" s="22"/>
    </row>
    <row r="106" spans="1:10" ht="29.25" customHeight="1">
      <c r="A106" s="7">
        <v>101</v>
      </c>
      <c r="B106" s="21"/>
      <c r="C106" s="86"/>
      <c r="D106" s="87"/>
      <c r="E106" s="84"/>
      <c r="F106" s="88"/>
      <c r="G106" s="86"/>
      <c r="H106" s="87"/>
      <c r="I106" s="23"/>
      <c r="J106" s="22"/>
    </row>
    <row r="107" spans="1:10" ht="29.25" customHeight="1">
      <c r="A107" s="7">
        <v>102</v>
      </c>
      <c r="B107" s="21"/>
      <c r="C107" s="86"/>
      <c r="D107" s="87"/>
      <c r="E107" s="84"/>
      <c r="F107" s="88"/>
      <c r="G107" s="86"/>
      <c r="H107" s="87"/>
      <c r="I107" s="23"/>
      <c r="J107" s="22"/>
    </row>
    <row r="108" spans="1:10" ht="29.25" customHeight="1">
      <c r="A108" s="7">
        <v>103</v>
      </c>
      <c r="B108" s="21"/>
      <c r="C108" s="86"/>
      <c r="D108" s="87"/>
      <c r="E108" s="84"/>
      <c r="F108" s="88"/>
      <c r="G108" s="86"/>
      <c r="H108" s="87"/>
      <c r="I108" s="23"/>
      <c r="J108" s="22"/>
    </row>
    <row r="109" spans="1:10" ht="29.25" customHeight="1">
      <c r="A109" s="7">
        <v>104</v>
      </c>
      <c r="B109" s="21"/>
      <c r="C109" s="86"/>
      <c r="D109" s="87"/>
      <c r="E109" s="84"/>
      <c r="F109" s="88"/>
      <c r="G109" s="86"/>
      <c r="H109" s="87"/>
      <c r="I109" s="23"/>
      <c r="J109" s="22"/>
    </row>
    <row r="110" spans="1:10" ht="29.25" customHeight="1">
      <c r="A110" s="7">
        <v>105</v>
      </c>
      <c r="B110" s="21"/>
      <c r="C110" s="86"/>
      <c r="D110" s="87"/>
      <c r="E110" s="84"/>
      <c r="F110" s="88"/>
      <c r="G110" s="86"/>
      <c r="H110" s="87"/>
      <c r="I110" s="23"/>
      <c r="J110" s="22"/>
    </row>
    <row r="111" spans="1:10" ht="29.25" customHeight="1">
      <c r="A111" s="7">
        <v>106</v>
      </c>
      <c r="B111" s="21"/>
      <c r="C111" s="86"/>
      <c r="D111" s="87"/>
      <c r="E111" s="84"/>
      <c r="F111" s="88"/>
      <c r="G111" s="86"/>
      <c r="H111" s="87"/>
      <c r="I111" s="23"/>
      <c r="J111" s="22"/>
    </row>
    <row r="112" spans="1:10" ht="29.25" customHeight="1">
      <c r="A112" s="7">
        <v>107</v>
      </c>
      <c r="B112" s="21"/>
      <c r="C112" s="86"/>
      <c r="D112" s="87"/>
      <c r="E112" s="84"/>
      <c r="F112" s="88"/>
      <c r="G112" s="86"/>
      <c r="H112" s="87"/>
      <c r="I112" s="23"/>
      <c r="J112" s="22"/>
    </row>
    <row r="113" spans="1:10" ht="29.25" customHeight="1">
      <c r="A113" s="7">
        <v>108</v>
      </c>
      <c r="B113" s="21"/>
      <c r="C113" s="86"/>
      <c r="D113" s="87"/>
      <c r="E113" s="84"/>
      <c r="F113" s="88"/>
      <c r="G113" s="86"/>
      <c r="H113" s="87"/>
      <c r="I113" s="23"/>
      <c r="J113" s="22"/>
    </row>
    <row r="114" spans="1:10" ht="29.25" customHeight="1">
      <c r="A114" s="7">
        <v>109</v>
      </c>
      <c r="B114" s="21"/>
      <c r="C114" s="86"/>
      <c r="D114" s="87"/>
      <c r="E114" s="84"/>
      <c r="F114" s="88"/>
      <c r="G114" s="86"/>
      <c r="H114" s="87"/>
      <c r="I114" s="23"/>
      <c r="J114" s="22"/>
    </row>
    <row r="115" spans="1:10" ht="29.25" customHeight="1">
      <c r="A115" s="7">
        <v>110</v>
      </c>
      <c r="B115" s="21"/>
      <c r="C115" s="86"/>
      <c r="D115" s="87"/>
      <c r="E115" s="84"/>
      <c r="F115" s="88"/>
      <c r="G115" s="86"/>
      <c r="H115" s="87"/>
      <c r="I115" s="23"/>
      <c r="J115" s="22"/>
    </row>
    <row r="116" spans="1:10" ht="29.25" customHeight="1">
      <c r="A116" s="7">
        <v>111</v>
      </c>
      <c r="B116" s="21"/>
      <c r="C116" s="86"/>
      <c r="D116" s="87"/>
      <c r="E116" s="84"/>
      <c r="F116" s="88"/>
      <c r="G116" s="86"/>
      <c r="H116" s="87"/>
      <c r="I116" s="23"/>
      <c r="J116" s="22"/>
    </row>
    <row r="117" spans="1:10" ht="29.25" customHeight="1">
      <c r="A117" s="7">
        <v>112</v>
      </c>
      <c r="B117" s="21"/>
      <c r="C117" s="86"/>
      <c r="D117" s="87"/>
      <c r="E117" s="84"/>
      <c r="F117" s="88"/>
      <c r="G117" s="86"/>
      <c r="H117" s="87"/>
      <c r="I117" s="23"/>
      <c r="J117" s="22"/>
    </row>
    <row r="118" spans="1:10" ht="29.25" customHeight="1">
      <c r="A118" s="7">
        <v>113</v>
      </c>
      <c r="B118" s="21"/>
      <c r="C118" s="86"/>
      <c r="D118" s="87"/>
      <c r="E118" s="84"/>
      <c r="F118" s="88"/>
      <c r="G118" s="86"/>
      <c r="H118" s="87"/>
      <c r="I118" s="23"/>
      <c r="J118" s="22"/>
    </row>
    <row r="119" spans="1:10" ht="29.25" customHeight="1">
      <c r="A119" s="7">
        <v>114</v>
      </c>
      <c r="B119" s="21"/>
      <c r="C119" s="86"/>
      <c r="D119" s="87"/>
      <c r="E119" s="84"/>
      <c r="F119" s="88"/>
      <c r="G119" s="86"/>
      <c r="H119" s="87"/>
      <c r="I119" s="23"/>
      <c r="J119" s="22"/>
    </row>
    <row r="120" spans="1:10" ht="29.25" customHeight="1">
      <c r="A120" s="7">
        <v>115</v>
      </c>
      <c r="B120" s="21"/>
      <c r="C120" s="86"/>
      <c r="D120" s="87"/>
      <c r="E120" s="84"/>
      <c r="F120" s="88"/>
      <c r="G120" s="86"/>
      <c r="H120" s="87"/>
      <c r="I120" s="23"/>
      <c r="J120" s="22"/>
    </row>
    <row r="121" spans="1:10" ht="29.25" customHeight="1">
      <c r="A121" s="7">
        <v>116</v>
      </c>
      <c r="B121" s="21"/>
      <c r="C121" s="86"/>
      <c r="D121" s="87"/>
      <c r="E121" s="84"/>
      <c r="F121" s="88"/>
      <c r="G121" s="86"/>
      <c r="H121" s="87"/>
      <c r="I121" s="23"/>
      <c r="J121" s="22"/>
    </row>
    <row r="122" spans="1:10" ht="29.25" customHeight="1">
      <c r="A122" s="7">
        <v>117</v>
      </c>
      <c r="B122" s="21"/>
      <c r="C122" s="86"/>
      <c r="D122" s="87"/>
      <c r="E122" s="84"/>
      <c r="F122" s="88"/>
      <c r="G122" s="86"/>
      <c r="H122" s="87"/>
      <c r="I122" s="23"/>
      <c r="J122" s="22"/>
    </row>
    <row r="123" spans="1:10" ht="29.25" customHeight="1">
      <c r="A123" s="7">
        <v>118</v>
      </c>
      <c r="B123" s="21"/>
      <c r="C123" s="86"/>
      <c r="D123" s="87"/>
      <c r="E123" s="84"/>
      <c r="F123" s="88"/>
      <c r="G123" s="86"/>
      <c r="H123" s="87"/>
      <c r="I123" s="23"/>
      <c r="J123" s="22"/>
    </row>
    <row r="124" spans="1:10" ht="29.25" customHeight="1">
      <c r="A124" s="7">
        <v>119</v>
      </c>
      <c r="B124" s="21"/>
      <c r="C124" s="86"/>
      <c r="D124" s="87"/>
      <c r="E124" s="84"/>
      <c r="F124" s="88"/>
      <c r="G124" s="86"/>
      <c r="H124" s="87"/>
      <c r="I124" s="23"/>
      <c r="J124" s="22"/>
    </row>
    <row r="125" spans="1:10" ht="29.25" customHeight="1">
      <c r="A125" s="7">
        <v>120</v>
      </c>
      <c r="B125" s="21"/>
      <c r="C125" s="86"/>
      <c r="D125" s="87"/>
      <c r="E125" s="84"/>
      <c r="F125" s="88"/>
      <c r="G125" s="86"/>
      <c r="H125" s="87"/>
      <c r="I125" s="23"/>
      <c r="J125" s="22"/>
    </row>
    <row r="126" spans="1:10" ht="29.25" customHeight="1">
      <c r="A126" s="7">
        <v>121</v>
      </c>
      <c r="B126" s="21"/>
      <c r="C126" s="86"/>
      <c r="D126" s="87"/>
      <c r="E126" s="84"/>
      <c r="F126" s="88"/>
      <c r="G126" s="86"/>
      <c r="H126" s="87"/>
      <c r="I126" s="23"/>
      <c r="J126" s="22"/>
    </row>
    <row r="127" spans="1:10" ht="29.25" customHeight="1">
      <c r="A127" s="7">
        <v>122</v>
      </c>
      <c r="B127" s="21"/>
      <c r="C127" s="86"/>
      <c r="D127" s="87"/>
      <c r="E127" s="84"/>
      <c r="F127" s="88"/>
      <c r="G127" s="86"/>
      <c r="H127" s="87"/>
      <c r="I127" s="23"/>
      <c r="J127" s="22"/>
    </row>
    <row r="128" spans="1:10" ht="29.25" customHeight="1">
      <c r="A128" s="7">
        <v>123</v>
      </c>
      <c r="B128" s="21"/>
      <c r="C128" s="86"/>
      <c r="D128" s="87"/>
      <c r="E128" s="84"/>
      <c r="F128" s="88"/>
      <c r="G128" s="86"/>
      <c r="H128" s="87"/>
      <c r="I128" s="23"/>
      <c r="J128" s="22"/>
    </row>
    <row r="129" spans="1:10" ht="29.25" customHeight="1">
      <c r="A129" s="7">
        <v>124</v>
      </c>
      <c r="B129" s="21"/>
      <c r="C129" s="86"/>
      <c r="D129" s="87"/>
      <c r="E129" s="84"/>
      <c r="F129" s="88"/>
      <c r="G129" s="86"/>
      <c r="H129" s="87"/>
      <c r="I129" s="23"/>
      <c r="J129" s="22"/>
    </row>
    <row r="130" spans="1:10" ht="29.25" customHeight="1">
      <c r="A130" s="7">
        <v>125</v>
      </c>
      <c r="B130" s="21"/>
      <c r="C130" s="86"/>
      <c r="D130" s="87"/>
      <c r="E130" s="84"/>
      <c r="F130" s="88"/>
      <c r="G130" s="86"/>
      <c r="H130" s="87"/>
      <c r="I130" s="23"/>
      <c r="J130" s="22"/>
    </row>
    <row r="131" spans="1:10" ht="29.25" customHeight="1">
      <c r="A131" s="7">
        <v>126</v>
      </c>
      <c r="B131" s="21"/>
      <c r="C131" s="86"/>
      <c r="D131" s="87"/>
      <c r="E131" s="84"/>
      <c r="F131" s="88"/>
      <c r="G131" s="86"/>
      <c r="H131" s="87"/>
      <c r="I131" s="23"/>
      <c r="J131" s="22"/>
    </row>
    <row r="132" spans="1:10" ht="29.25" customHeight="1">
      <c r="A132" s="7">
        <v>127</v>
      </c>
      <c r="B132" s="21"/>
      <c r="C132" s="86"/>
      <c r="D132" s="87"/>
      <c r="E132" s="84"/>
      <c r="F132" s="88"/>
      <c r="G132" s="86"/>
      <c r="H132" s="87"/>
      <c r="I132" s="23"/>
      <c r="J132" s="22"/>
    </row>
    <row r="133" spans="1:10" ht="29.25" customHeight="1">
      <c r="A133" s="7">
        <v>128</v>
      </c>
      <c r="B133" s="21"/>
      <c r="C133" s="86"/>
      <c r="D133" s="87"/>
      <c r="E133" s="84"/>
      <c r="F133" s="88"/>
      <c r="G133" s="86"/>
      <c r="H133" s="87"/>
      <c r="I133" s="23"/>
      <c r="J133" s="22"/>
    </row>
    <row r="134" spans="1:10" ht="29.25" customHeight="1">
      <c r="A134" s="7">
        <v>129</v>
      </c>
      <c r="B134" s="21"/>
      <c r="C134" s="86"/>
      <c r="D134" s="87"/>
      <c r="E134" s="84"/>
      <c r="F134" s="88"/>
      <c r="G134" s="86"/>
      <c r="H134" s="87"/>
      <c r="I134" s="23"/>
      <c r="J134" s="22"/>
    </row>
    <row r="135" spans="1:10" ht="29.25" customHeight="1">
      <c r="A135" s="7">
        <v>130</v>
      </c>
      <c r="B135" s="21"/>
      <c r="C135" s="86"/>
      <c r="D135" s="87"/>
      <c r="E135" s="84"/>
      <c r="F135" s="88"/>
      <c r="G135" s="86"/>
      <c r="H135" s="87"/>
      <c r="I135" s="23"/>
      <c r="J135" s="22"/>
    </row>
    <row r="136" spans="1:10" ht="29.25" customHeight="1">
      <c r="A136" s="7">
        <v>131</v>
      </c>
      <c r="B136" s="21"/>
      <c r="C136" s="86"/>
      <c r="D136" s="87"/>
      <c r="E136" s="84"/>
      <c r="F136" s="88"/>
      <c r="G136" s="86"/>
      <c r="H136" s="87"/>
      <c r="I136" s="23"/>
      <c r="J136" s="22"/>
    </row>
    <row r="137" spans="1:10" ht="29.25" customHeight="1">
      <c r="A137" s="7">
        <v>132</v>
      </c>
      <c r="B137" s="21"/>
      <c r="C137" s="86"/>
      <c r="D137" s="87"/>
      <c r="E137" s="84"/>
      <c r="F137" s="88"/>
      <c r="G137" s="86"/>
      <c r="H137" s="87"/>
      <c r="I137" s="23"/>
      <c r="J137" s="22"/>
    </row>
    <row r="138" spans="1:10" ht="29.25" customHeight="1">
      <c r="A138" s="7">
        <v>133</v>
      </c>
      <c r="B138" s="21"/>
      <c r="C138" s="86"/>
      <c r="D138" s="87"/>
      <c r="E138" s="84"/>
      <c r="F138" s="88"/>
      <c r="G138" s="86"/>
      <c r="H138" s="87"/>
      <c r="I138" s="23"/>
      <c r="J138" s="22"/>
    </row>
    <row r="139" spans="1:10" ht="29.25" customHeight="1">
      <c r="A139" s="7">
        <v>134</v>
      </c>
      <c r="B139" s="21"/>
      <c r="C139" s="86"/>
      <c r="D139" s="87"/>
      <c r="E139" s="84"/>
      <c r="F139" s="88"/>
      <c r="G139" s="86"/>
      <c r="H139" s="87"/>
      <c r="I139" s="23"/>
      <c r="J139" s="22"/>
    </row>
    <row r="140" spans="1:10" ht="29.25" customHeight="1">
      <c r="A140" s="7">
        <v>135</v>
      </c>
      <c r="B140" s="21"/>
      <c r="C140" s="86"/>
      <c r="D140" s="87"/>
      <c r="E140" s="84"/>
      <c r="F140" s="88"/>
      <c r="G140" s="86"/>
      <c r="H140" s="87"/>
      <c r="I140" s="23"/>
      <c r="J140" s="22"/>
    </row>
    <row r="308" spans="246:246">
      <c r="IL308" s="9"/>
    </row>
    <row r="309" spans="246:246">
      <c r="IL309" s="9"/>
    </row>
  </sheetData>
  <mergeCells count="4">
    <mergeCell ref="A1:B1"/>
    <mergeCell ref="C1:J1"/>
    <mergeCell ref="A3:B3"/>
    <mergeCell ref="C3:D3"/>
  </mergeCells>
  <phoneticPr fontId="3"/>
  <conditionalFormatting sqref="C3">
    <cfRule type="cellIs" dxfId="5" priority="1" stopIfTrue="1" operator="equal">
      <formula>"地区を選択"</formula>
    </cfRule>
  </conditionalFormatting>
  <conditionalFormatting sqref="A1">
    <cfRule type="cellIs" dxfId="4" priority="2" stopIfTrue="1" operator="equal">
      <formula>"大会を選択"</formula>
    </cfRule>
  </conditionalFormatting>
  <dataValidations count="5">
    <dataValidation type="list" allowBlank="1" showInputMessage="1" showErrorMessage="1" promptTitle="入力方法" prompt="_x000a_リストから選択_x000a__x000a_右の▼をクリック" sqref="A1:B1">
      <formula1>$Q$6:$Q$9</formula1>
    </dataValidation>
    <dataValidation type="list" showInputMessage="1" errorTitle="注意" error="リストから選択" promptTitle="入力方法" prompt="リストから選択" sqref="C3">
      <formula1>$R$6:$R$13</formula1>
    </dataValidation>
    <dataValidation imeMode="off" allowBlank="1" showInputMessage="1" showErrorMessage="1" sqref="E6:E14 I6:I14 I16:I140 E16:E140"/>
    <dataValidation imeMode="off" allowBlank="1" showErrorMessage="1" promptTitle="入力必要なし" prompt="_x000a_ふりがなは自動表示_x000a__x000a_訂正のみ直接入力" sqref="F6:F14 B6:B140 F16:F140"/>
    <dataValidation imeMode="on" allowBlank="1" showInputMessage="1" showErrorMessage="1" sqref="C6:D14 G6:H14 J16:J140 G16:H140 C16:D140 J6:L14"/>
  </dataValidations>
  <pageMargins left="0.19685039370078741" right="0.19685039370078741" top="0.39370078740157483" bottom="0.39370078740157483" header="0.31496062992125984" footer="0.51181102362204722"/>
  <pageSetup paperSize="9" scale="89" fitToHeight="5"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IL309"/>
  <sheetViews>
    <sheetView workbookViewId="0">
      <selection activeCell="G13" sqref="G13"/>
    </sheetView>
  </sheetViews>
  <sheetFormatPr defaultRowHeight="13.5"/>
  <cols>
    <col min="1" max="1" width="4.25" style="76" customWidth="1"/>
    <col min="2" max="2" width="12.875" style="76" customWidth="1"/>
    <col min="3" max="4" width="10.625" style="76" customWidth="1"/>
    <col min="5" max="5" width="5.25" style="76" bestFit="1" customWidth="1"/>
    <col min="6" max="6" width="12.875" style="76" customWidth="1"/>
    <col min="7" max="8" width="10.625" style="76" customWidth="1"/>
    <col min="9" max="9" width="5.25" style="76" bestFit="1" customWidth="1"/>
    <col min="10" max="12" width="10.625" style="76" customWidth="1"/>
    <col min="13" max="13" width="15.125" style="76" customWidth="1"/>
    <col min="14" max="14" width="16.625" style="76" customWidth="1"/>
    <col min="15" max="15" width="5.25" style="76" customWidth="1"/>
    <col min="16" max="16" width="10.375" style="76" customWidth="1"/>
    <col min="17" max="16384" width="9" style="76"/>
  </cols>
  <sheetData>
    <row r="1" spans="1:18" ht="25.5" customHeight="1" thickBot="1">
      <c r="A1" s="449" t="s">
        <v>170</v>
      </c>
      <c r="B1" s="449"/>
      <c r="C1" s="453" t="s">
        <v>171</v>
      </c>
      <c r="D1" s="453"/>
      <c r="E1" s="453"/>
      <c r="F1" s="453"/>
      <c r="G1" s="453"/>
      <c r="H1" s="453"/>
      <c r="I1" s="453"/>
      <c r="J1" s="453"/>
      <c r="K1" s="18"/>
      <c r="L1" s="18"/>
      <c r="M1" s="18"/>
      <c r="N1" s="18"/>
      <c r="O1" s="18"/>
      <c r="P1" s="18"/>
      <c r="Q1" s="75"/>
    </row>
    <row r="2" spans="1:18" ht="14.25" thickBot="1">
      <c r="K2" s="75"/>
      <c r="L2" s="75"/>
      <c r="M2" s="75"/>
      <c r="N2" s="75"/>
      <c r="O2" s="75"/>
      <c r="P2" s="75"/>
      <c r="Q2" s="75"/>
    </row>
    <row r="3" spans="1:18" ht="25.5" customHeight="1" thickBot="1">
      <c r="A3" s="450" t="s">
        <v>172</v>
      </c>
      <c r="B3" s="451"/>
      <c r="C3" s="454" t="s">
        <v>51</v>
      </c>
      <c r="D3" s="455"/>
      <c r="F3" s="4"/>
      <c r="G3" s="4"/>
      <c r="H3" s="4"/>
      <c r="I3" s="4"/>
      <c r="J3" s="4"/>
      <c r="K3" s="75"/>
      <c r="L3" s="75"/>
      <c r="M3" s="75"/>
      <c r="N3" s="75"/>
      <c r="O3" s="75"/>
      <c r="P3" s="75"/>
      <c r="Q3" s="75"/>
    </row>
    <row r="4" spans="1:18">
      <c r="B4" s="77"/>
      <c r="D4" s="77"/>
      <c r="F4" s="77"/>
      <c r="H4" s="77"/>
    </row>
    <row r="5" spans="1:18" s="8" customFormat="1" ht="20.25" customHeight="1">
      <c r="A5" s="6"/>
      <c r="B5" s="20" t="s">
        <v>22</v>
      </c>
      <c r="C5" s="78" t="s">
        <v>173</v>
      </c>
      <c r="D5" s="79" t="s">
        <v>174</v>
      </c>
      <c r="E5" s="80" t="s">
        <v>10</v>
      </c>
      <c r="F5" s="81" t="s">
        <v>22</v>
      </c>
      <c r="G5" s="78" t="s">
        <v>175</v>
      </c>
      <c r="H5" s="79" t="s">
        <v>176</v>
      </c>
      <c r="I5" s="7" t="s">
        <v>10</v>
      </c>
      <c r="J5" s="7" t="s">
        <v>23</v>
      </c>
      <c r="K5" s="9"/>
      <c r="L5" s="9"/>
    </row>
    <row r="6" spans="1:18" s="8" customFormat="1" ht="29.25" customHeight="1">
      <c r="A6" s="7">
        <v>1</v>
      </c>
      <c r="B6" s="2" t="str">
        <f>+②各校入力用ｼｰﾄ!K135</f>
        <v/>
      </c>
      <c r="C6" s="82" t="str">
        <f>+②各校入力用ｼｰﾄ!E135</f>
        <v/>
      </c>
      <c r="D6" s="83" t="str">
        <f>+②各校入力用ｼｰﾄ!F135</f>
        <v/>
      </c>
      <c r="E6" s="110" t="str">
        <f>+②各校入力用ｼｰﾄ!I135</f>
        <v/>
      </c>
      <c r="F6" s="85"/>
      <c r="G6" s="82"/>
      <c r="H6" s="83"/>
      <c r="I6" s="23"/>
      <c r="J6" s="22" t="str">
        <f>+②各校入力用ｼｰﾄ!$E$2</f>
        <v/>
      </c>
      <c r="K6" s="95"/>
      <c r="L6" s="96"/>
      <c r="Q6" s="76" t="s">
        <v>50</v>
      </c>
      <c r="R6" s="76" t="s">
        <v>51</v>
      </c>
    </row>
    <row r="7" spans="1:18" ht="29.25" customHeight="1">
      <c r="A7" s="7">
        <v>2</v>
      </c>
      <c r="B7" s="2" t="str">
        <f>+②各校入力用ｼｰﾄ!K136</f>
        <v/>
      </c>
      <c r="C7" s="82" t="str">
        <f>+②各校入力用ｼｰﾄ!E136</f>
        <v/>
      </c>
      <c r="D7" s="83" t="str">
        <f>+②各校入力用ｼｰﾄ!F136</f>
        <v/>
      </c>
      <c r="E7" s="110" t="str">
        <f>+②各校入力用ｼｰﾄ!I136</f>
        <v/>
      </c>
      <c r="F7" s="85"/>
      <c r="G7" s="82"/>
      <c r="H7" s="83"/>
      <c r="I7" s="23"/>
      <c r="J7" s="22" t="str">
        <f>+②各校入力用ｼｰﾄ!$E$2</f>
        <v/>
      </c>
      <c r="K7" s="95"/>
      <c r="L7" s="96"/>
      <c r="Q7" s="76" t="s">
        <v>54</v>
      </c>
      <c r="R7" s="76" t="s">
        <v>55</v>
      </c>
    </row>
    <row r="8" spans="1:18" ht="29.25" customHeight="1">
      <c r="A8" s="7">
        <v>3</v>
      </c>
      <c r="B8" s="2" t="str">
        <f>+②各校入力用ｼｰﾄ!K137</f>
        <v/>
      </c>
      <c r="C8" s="82" t="str">
        <f>+②各校入力用ｼｰﾄ!E137</f>
        <v/>
      </c>
      <c r="D8" s="83" t="str">
        <f>+②各校入力用ｼｰﾄ!F137</f>
        <v/>
      </c>
      <c r="E8" s="110" t="str">
        <f>+②各校入力用ｼｰﾄ!I137</f>
        <v/>
      </c>
      <c r="F8" s="85"/>
      <c r="G8" s="82"/>
      <c r="H8" s="83"/>
      <c r="I8" s="23"/>
      <c r="J8" s="22" t="str">
        <f>+②各校入力用ｼｰﾄ!$E$2</f>
        <v/>
      </c>
      <c r="K8" s="95"/>
      <c r="L8" s="96"/>
      <c r="Q8" s="76" t="s">
        <v>56</v>
      </c>
      <c r="R8" s="76" t="s">
        <v>57</v>
      </c>
    </row>
    <row r="9" spans="1:18" ht="29.25" customHeight="1">
      <c r="A9" s="7">
        <v>4</v>
      </c>
      <c r="B9" s="2" t="str">
        <f>+②各校入力用ｼｰﾄ!K138</f>
        <v/>
      </c>
      <c r="C9" s="82" t="str">
        <f>+②各校入力用ｼｰﾄ!E138</f>
        <v/>
      </c>
      <c r="D9" s="83" t="str">
        <f>+②各校入力用ｼｰﾄ!F138</f>
        <v/>
      </c>
      <c r="E9" s="110" t="str">
        <f>+②各校入力用ｼｰﾄ!I138</f>
        <v/>
      </c>
      <c r="F9" s="85"/>
      <c r="G9" s="82"/>
      <c r="H9" s="83"/>
      <c r="I9" s="23"/>
      <c r="J9" s="22" t="str">
        <f>+②各校入力用ｼｰﾄ!$E$2</f>
        <v/>
      </c>
      <c r="K9" s="95"/>
      <c r="L9" s="96"/>
      <c r="Q9" s="76" t="s">
        <v>170</v>
      </c>
      <c r="R9" s="76" t="s">
        <v>58</v>
      </c>
    </row>
    <row r="10" spans="1:18" ht="29.25" customHeight="1">
      <c r="A10" s="7">
        <v>5</v>
      </c>
      <c r="B10" s="2" t="str">
        <f>+②各校入力用ｼｰﾄ!K139</f>
        <v/>
      </c>
      <c r="C10" s="82" t="str">
        <f>+②各校入力用ｼｰﾄ!E139</f>
        <v/>
      </c>
      <c r="D10" s="83" t="str">
        <f>+②各校入力用ｼｰﾄ!F139</f>
        <v/>
      </c>
      <c r="E10" s="110" t="str">
        <f>+②各校入力用ｼｰﾄ!I139</f>
        <v/>
      </c>
      <c r="F10" s="85"/>
      <c r="G10" s="82"/>
      <c r="H10" s="83"/>
      <c r="I10" s="23"/>
      <c r="J10" s="22" t="str">
        <f>+②各校入力用ｼｰﾄ!$E$2</f>
        <v/>
      </c>
      <c r="K10" s="95"/>
      <c r="L10" s="96"/>
      <c r="R10" s="76" t="s">
        <v>59</v>
      </c>
    </row>
    <row r="11" spans="1:18" ht="29.25" customHeight="1">
      <c r="A11" s="7">
        <v>6</v>
      </c>
      <c r="B11" s="2" t="str">
        <f>+②各校入力用ｼｰﾄ!K140</f>
        <v/>
      </c>
      <c r="C11" s="82" t="str">
        <f>+②各校入力用ｼｰﾄ!E140</f>
        <v/>
      </c>
      <c r="D11" s="83" t="str">
        <f>+②各校入力用ｼｰﾄ!F140</f>
        <v/>
      </c>
      <c r="E11" s="110" t="str">
        <f>+②各校入力用ｼｰﾄ!I140</f>
        <v/>
      </c>
      <c r="F11" s="85"/>
      <c r="G11" s="82"/>
      <c r="H11" s="83"/>
      <c r="I11" s="23"/>
      <c r="J11" s="22" t="str">
        <f>+②各校入力用ｼｰﾄ!$E$2</f>
        <v/>
      </c>
      <c r="K11" s="95"/>
      <c r="L11" s="96"/>
      <c r="R11" s="76" t="s">
        <v>60</v>
      </c>
    </row>
    <row r="12" spans="1:18" ht="29.25" customHeight="1">
      <c r="A12" s="7">
        <v>7</v>
      </c>
      <c r="B12" s="2" t="str">
        <f>+②各校入力用ｼｰﾄ!K141</f>
        <v/>
      </c>
      <c r="C12" s="82" t="str">
        <f>+②各校入力用ｼｰﾄ!E141</f>
        <v/>
      </c>
      <c r="D12" s="83" t="str">
        <f>+②各校入力用ｼｰﾄ!F141</f>
        <v/>
      </c>
      <c r="E12" s="110" t="str">
        <f>+②各校入力用ｼｰﾄ!I141</f>
        <v/>
      </c>
      <c r="F12" s="85"/>
      <c r="G12" s="82"/>
      <c r="H12" s="83"/>
      <c r="I12" s="23"/>
      <c r="J12" s="22" t="str">
        <f>+②各校入力用ｼｰﾄ!$E$2</f>
        <v/>
      </c>
      <c r="K12" s="95"/>
      <c r="L12" s="96"/>
      <c r="R12" s="76" t="s">
        <v>61</v>
      </c>
    </row>
    <row r="13" spans="1:18" ht="29.25" customHeight="1">
      <c r="A13" s="7">
        <v>8</v>
      </c>
      <c r="B13" s="2" t="str">
        <f>+②各校入力用ｼｰﾄ!K142</f>
        <v/>
      </c>
      <c r="C13" s="82" t="str">
        <f>+②各校入力用ｼｰﾄ!E142</f>
        <v/>
      </c>
      <c r="D13" s="83" t="str">
        <f>+②各校入力用ｼｰﾄ!F142</f>
        <v/>
      </c>
      <c r="E13" s="110" t="str">
        <f>+②各校入力用ｼｰﾄ!I142</f>
        <v/>
      </c>
      <c r="F13" s="88"/>
      <c r="G13" s="86"/>
      <c r="H13" s="87"/>
      <c r="I13" s="23"/>
      <c r="J13" s="22" t="str">
        <f>+②各校入力用ｼｰﾄ!$E$2</f>
        <v/>
      </c>
      <c r="K13" s="95"/>
      <c r="L13" s="96"/>
      <c r="R13" s="76" t="s">
        <v>62</v>
      </c>
    </row>
    <row r="14" spans="1:18" ht="29.25" customHeight="1">
      <c r="A14" s="7">
        <v>9</v>
      </c>
      <c r="B14" s="2" t="str">
        <f>+②各校入力用ｼｰﾄ!K143</f>
        <v/>
      </c>
      <c r="C14" s="82" t="str">
        <f>+②各校入力用ｼｰﾄ!E143</f>
        <v/>
      </c>
      <c r="D14" s="83" t="str">
        <f>+②各校入力用ｼｰﾄ!F143</f>
        <v/>
      </c>
      <c r="E14" s="110" t="str">
        <f>+②各校入力用ｼｰﾄ!I143</f>
        <v/>
      </c>
      <c r="F14" s="88"/>
      <c r="G14" s="86"/>
      <c r="H14" s="87"/>
      <c r="I14" s="23"/>
      <c r="J14" s="22" t="str">
        <f>+②各校入力用ｼｰﾄ!$E$2</f>
        <v/>
      </c>
      <c r="K14" s="95"/>
      <c r="L14" s="96"/>
    </row>
    <row r="15" spans="1:18" ht="29.25" customHeight="1">
      <c r="A15" s="7">
        <v>10</v>
      </c>
      <c r="B15" s="2" t="str">
        <f>+②各校入力用ｼｰﾄ!K144</f>
        <v/>
      </c>
      <c r="C15" s="82" t="str">
        <f>+②各校入力用ｼｰﾄ!E144</f>
        <v/>
      </c>
      <c r="D15" s="83" t="str">
        <f>+②各校入力用ｼｰﾄ!F144</f>
        <v/>
      </c>
      <c r="E15" s="110" t="str">
        <f>+②各校入力用ｼｰﾄ!I144</f>
        <v/>
      </c>
      <c r="F15" s="88"/>
      <c r="G15" s="86"/>
      <c r="H15" s="87"/>
      <c r="I15" s="23"/>
      <c r="J15" s="22" t="str">
        <f>+②各校入力用ｼｰﾄ!$E$2</f>
        <v/>
      </c>
    </row>
    <row r="16" spans="1:18" ht="29.25" customHeight="1">
      <c r="A16" s="7">
        <v>11</v>
      </c>
      <c r="B16" s="2" t="str">
        <f>+②各校入力用ｼｰﾄ!K145</f>
        <v/>
      </c>
      <c r="C16" s="82" t="str">
        <f>+②各校入力用ｼｰﾄ!E145</f>
        <v/>
      </c>
      <c r="D16" s="83" t="str">
        <f>+②各校入力用ｼｰﾄ!F145</f>
        <v/>
      </c>
      <c r="E16" s="110" t="str">
        <f>+②各校入力用ｼｰﾄ!I145</f>
        <v/>
      </c>
      <c r="F16" s="88"/>
      <c r="G16" s="86"/>
      <c r="H16" s="87"/>
      <c r="I16" s="23"/>
      <c r="J16" s="22" t="str">
        <f>+②各校入力用ｼｰﾄ!$E$2</f>
        <v/>
      </c>
    </row>
    <row r="17" spans="1:10" ht="29.25" customHeight="1">
      <c r="A17" s="7">
        <v>12</v>
      </c>
      <c r="B17" s="2" t="str">
        <f>+②各校入力用ｼｰﾄ!K146</f>
        <v/>
      </c>
      <c r="C17" s="82" t="str">
        <f>+②各校入力用ｼｰﾄ!E146</f>
        <v/>
      </c>
      <c r="D17" s="83" t="str">
        <f>+②各校入力用ｼｰﾄ!F146</f>
        <v/>
      </c>
      <c r="E17" s="110" t="str">
        <f>+②各校入力用ｼｰﾄ!I146</f>
        <v/>
      </c>
      <c r="F17" s="88"/>
      <c r="G17" s="86"/>
      <c r="H17" s="87"/>
      <c r="I17" s="23"/>
      <c r="J17" s="22" t="str">
        <f>+②各校入力用ｼｰﾄ!$E$2</f>
        <v/>
      </c>
    </row>
    <row r="18" spans="1:10" ht="29.25" customHeight="1">
      <c r="A18" s="7">
        <v>13</v>
      </c>
      <c r="B18" s="2" t="str">
        <f>+②各校入力用ｼｰﾄ!K147</f>
        <v/>
      </c>
      <c r="C18" s="82" t="str">
        <f>+②各校入力用ｼｰﾄ!E147</f>
        <v/>
      </c>
      <c r="D18" s="83" t="str">
        <f>+②各校入力用ｼｰﾄ!F147</f>
        <v/>
      </c>
      <c r="E18" s="110" t="str">
        <f>+②各校入力用ｼｰﾄ!I147</f>
        <v/>
      </c>
      <c r="F18" s="88"/>
      <c r="G18" s="86"/>
      <c r="H18" s="87"/>
      <c r="I18" s="23"/>
      <c r="J18" s="22" t="str">
        <f>+②各校入力用ｼｰﾄ!$E$2</f>
        <v/>
      </c>
    </row>
    <row r="19" spans="1:10" ht="29.25" customHeight="1">
      <c r="A19" s="7">
        <v>14</v>
      </c>
      <c r="B19" s="2" t="str">
        <f>+②各校入力用ｼｰﾄ!K148</f>
        <v/>
      </c>
      <c r="C19" s="82" t="str">
        <f>+②各校入力用ｼｰﾄ!E148</f>
        <v/>
      </c>
      <c r="D19" s="83" t="str">
        <f>+②各校入力用ｼｰﾄ!F148</f>
        <v/>
      </c>
      <c r="E19" s="110" t="str">
        <f>+②各校入力用ｼｰﾄ!I148</f>
        <v/>
      </c>
      <c r="F19" s="88"/>
      <c r="G19" s="86"/>
      <c r="H19" s="87"/>
      <c r="I19" s="23"/>
      <c r="J19" s="22" t="str">
        <f>+②各校入力用ｼｰﾄ!$E$2</f>
        <v/>
      </c>
    </row>
    <row r="20" spans="1:10" ht="29.25" customHeight="1">
      <c r="A20" s="7">
        <v>15</v>
      </c>
      <c r="B20" s="21"/>
      <c r="C20" s="86"/>
      <c r="D20" s="87"/>
      <c r="E20" s="84"/>
      <c r="F20" s="88"/>
      <c r="G20" s="86"/>
      <c r="H20" s="87"/>
      <c r="I20" s="23"/>
      <c r="J20" s="22" t="str">
        <f>+②各校入力用ｼｰﾄ!$E$2</f>
        <v/>
      </c>
    </row>
    <row r="21" spans="1:10" ht="29.25" customHeight="1">
      <c r="A21" s="7">
        <v>16</v>
      </c>
      <c r="B21" s="21"/>
      <c r="C21" s="86"/>
      <c r="D21" s="87"/>
      <c r="E21" s="84"/>
      <c r="F21" s="88"/>
      <c r="G21" s="86"/>
      <c r="H21" s="87"/>
      <c r="I21" s="23"/>
      <c r="J21" s="22" t="str">
        <f>+②各校入力用ｼｰﾄ!$E$2</f>
        <v/>
      </c>
    </row>
    <row r="22" spans="1:10" ht="29.25" customHeight="1">
      <c r="A22" s="7">
        <v>17</v>
      </c>
      <c r="B22" s="21"/>
      <c r="C22" s="86"/>
      <c r="D22" s="87"/>
      <c r="E22" s="84"/>
      <c r="F22" s="88"/>
      <c r="G22" s="86"/>
      <c r="H22" s="87"/>
      <c r="I22" s="23"/>
      <c r="J22" s="22" t="str">
        <f>+②各校入力用ｼｰﾄ!$E$2</f>
        <v/>
      </c>
    </row>
    <row r="23" spans="1:10" ht="29.25" customHeight="1">
      <c r="A23" s="7">
        <v>18</v>
      </c>
      <c r="B23" s="21"/>
      <c r="C23" s="86"/>
      <c r="D23" s="87"/>
      <c r="E23" s="84"/>
      <c r="F23" s="88"/>
      <c r="G23" s="86"/>
      <c r="H23" s="87"/>
      <c r="I23" s="23"/>
      <c r="J23" s="22" t="str">
        <f>+②各校入力用ｼｰﾄ!$E$2</f>
        <v/>
      </c>
    </row>
    <row r="24" spans="1:10" ht="29.25" customHeight="1">
      <c r="A24" s="7">
        <v>19</v>
      </c>
      <c r="B24" s="21"/>
      <c r="C24" s="86"/>
      <c r="D24" s="87"/>
      <c r="E24" s="84"/>
      <c r="F24" s="88"/>
      <c r="G24" s="86"/>
      <c r="H24" s="87"/>
      <c r="I24" s="23"/>
      <c r="J24" s="22" t="str">
        <f>+②各校入力用ｼｰﾄ!$E$2</f>
        <v/>
      </c>
    </row>
    <row r="25" spans="1:10" ht="29.25" customHeight="1">
      <c r="A25" s="7">
        <v>20</v>
      </c>
      <c r="B25" s="21"/>
      <c r="C25" s="86"/>
      <c r="D25" s="87"/>
      <c r="E25" s="84"/>
      <c r="F25" s="88"/>
      <c r="G25" s="86"/>
      <c r="H25" s="87"/>
      <c r="I25" s="23"/>
      <c r="J25" s="22" t="str">
        <f>+②各校入力用ｼｰﾄ!$E$2</f>
        <v/>
      </c>
    </row>
    <row r="26" spans="1:10" ht="29.25" customHeight="1">
      <c r="A26" s="7">
        <v>21</v>
      </c>
      <c r="B26" s="21"/>
      <c r="C26" s="86"/>
      <c r="D26" s="87"/>
      <c r="E26" s="84"/>
      <c r="F26" s="88"/>
      <c r="G26" s="86"/>
      <c r="H26" s="87"/>
      <c r="I26" s="23"/>
      <c r="J26" s="22" t="str">
        <f>+②各校入力用ｼｰﾄ!$E$2</f>
        <v/>
      </c>
    </row>
    <row r="27" spans="1:10" ht="29.25" customHeight="1">
      <c r="A27" s="7">
        <v>22</v>
      </c>
      <c r="B27" s="21"/>
      <c r="C27" s="86"/>
      <c r="D27" s="87"/>
      <c r="E27" s="84"/>
      <c r="F27" s="88"/>
      <c r="G27" s="86"/>
      <c r="H27" s="87"/>
      <c r="I27" s="23"/>
      <c r="J27" s="22" t="str">
        <f>+②各校入力用ｼｰﾄ!$E$2</f>
        <v/>
      </c>
    </row>
    <row r="28" spans="1:10" ht="29.25" customHeight="1">
      <c r="A28" s="7">
        <v>23</v>
      </c>
      <c r="B28" s="21"/>
      <c r="C28" s="86"/>
      <c r="D28" s="87"/>
      <c r="E28" s="84"/>
      <c r="F28" s="88"/>
      <c r="G28" s="86"/>
      <c r="H28" s="87"/>
      <c r="I28" s="23"/>
      <c r="J28" s="22" t="str">
        <f>+②各校入力用ｼｰﾄ!$E$2</f>
        <v/>
      </c>
    </row>
    <row r="29" spans="1:10" ht="29.25" customHeight="1">
      <c r="A29" s="7">
        <v>24</v>
      </c>
      <c r="B29" s="21"/>
      <c r="C29" s="86"/>
      <c r="D29" s="87"/>
      <c r="E29" s="84"/>
      <c r="F29" s="88"/>
      <c r="G29" s="86"/>
      <c r="H29" s="87"/>
      <c r="I29" s="23"/>
      <c r="J29" s="22" t="str">
        <f>+②各校入力用ｼｰﾄ!$E$2</f>
        <v/>
      </c>
    </row>
    <row r="30" spans="1:10" ht="29.25" customHeight="1">
      <c r="A30" s="7">
        <v>25</v>
      </c>
      <c r="B30" s="21"/>
      <c r="C30" s="86"/>
      <c r="D30" s="87"/>
      <c r="E30" s="84"/>
      <c r="F30" s="88"/>
      <c r="G30" s="86"/>
      <c r="H30" s="87"/>
      <c r="I30" s="23"/>
      <c r="J30" s="22" t="str">
        <f>+②各校入力用ｼｰﾄ!$E$2</f>
        <v/>
      </c>
    </row>
    <row r="31" spans="1:10" ht="29.25" customHeight="1">
      <c r="A31" s="7">
        <v>26</v>
      </c>
      <c r="B31" s="21"/>
      <c r="C31" s="86"/>
      <c r="D31" s="87"/>
      <c r="E31" s="84"/>
      <c r="F31" s="88"/>
      <c r="G31" s="86"/>
      <c r="H31" s="87"/>
      <c r="I31" s="23"/>
      <c r="J31" s="22" t="str">
        <f>+②各校入力用ｼｰﾄ!$E$2</f>
        <v/>
      </c>
    </row>
    <row r="32" spans="1:10" ht="29.25" customHeight="1">
      <c r="A32" s="7">
        <v>27</v>
      </c>
      <c r="B32" s="21"/>
      <c r="C32" s="86"/>
      <c r="D32" s="87"/>
      <c r="E32" s="84"/>
      <c r="F32" s="88"/>
      <c r="G32" s="86"/>
      <c r="H32" s="87"/>
      <c r="I32" s="23"/>
      <c r="J32" s="22" t="str">
        <f>+②各校入力用ｼｰﾄ!$E$2</f>
        <v/>
      </c>
    </row>
    <row r="33" spans="1:10" ht="29.25" customHeight="1">
      <c r="A33" s="7">
        <v>28</v>
      </c>
      <c r="B33" s="21"/>
      <c r="C33" s="86"/>
      <c r="D33" s="87"/>
      <c r="E33" s="84"/>
      <c r="F33" s="88"/>
      <c r="G33" s="86"/>
      <c r="H33" s="87"/>
      <c r="I33" s="23"/>
      <c r="J33" s="22" t="str">
        <f>+②各校入力用ｼｰﾄ!$E$2</f>
        <v/>
      </c>
    </row>
    <row r="34" spans="1:10" ht="29.25" customHeight="1">
      <c r="A34" s="7">
        <v>29</v>
      </c>
      <c r="B34" s="21"/>
      <c r="C34" s="86"/>
      <c r="D34" s="87"/>
      <c r="E34" s="84"/>
      <c r="F34" s="88"/>
      <c r="G34" s="86"/>
      <c r="H34" s="87"/>
      <c r="I34" s="23"/>
      <c r="J34" s="22" t="str">
        <f>+②各校入力用ｼｰﾄ!$E$2</f>
        <v/>
      </c>
    </row>
    <row r="35" spans="1:10" ht="29.25" customHeight="1">
      <c r="A35" s="7">
        <v>30</v>
      </c>
      <c r="B35" s="21"/>
      <c r="C35" s="86"/>
      <c r="D35" s="87"/>
      <c r="E35" s="84"/>
      <c r="F35" s="88"/>
      <c r="G35" s="86"/>
      <c r="H35" s="87"/>
      <c r="I35" s="23"/>
      <c r="J35" s="22" t="str">
        <f>+②各校入力用ｼｰﾄ!$E$2</f>
        <v/>
      </c>
    </row>
    <row r="36" spans="1:10" ht="29.25" customHeight="1">
      <c r="A36" s="7">
        <v>31</v>
      </c>
      <c r="B36" s="21"/>
      <c r="C36" s="86"/>
      <c r="D36" s="87"/>
      <c r="E36" s="84"/>
      <c r="F36" s="88"/>
      <c r="G36" s="86"/>
      <c r="H36" s="87"/>
      <c r="I36" s="23"/>
      <c r="J36" s="22" t="str">
        <f>+②各校入力用ｼｰﾄ!$E$2</f>
        <v/>
      </c>
    </row>
    <row r="37" spans="1:10" ht="29.25" customHeight="1">
      <c r="A37" s="7">
        <v>32</v>
      </c>
      <c r="B37" s="21"/>
      <c r="C37" s="86"/>
      <c r="D37" s="87"/>
      <c r="E37" s="84"/>
      <c r="F37" s="88"/>
      <c r="G37" s="86"/>
      <c r="H37" s="87"/>
      <c r="I37" s="23"/>
      <c r="J37" s="22" t="str">
        <f>+②各校入力用ｼｰﾄ!$E$2</f>
        <v/>
      </c>
    </row>
    <row r="38" spans="1:10" ht="29.25" customHeight="1">
      <c r="A38" s="7">
        <v>33</v>
      </c>
      <c r="B38" s="21"/>
      <c r="C38" s="86"/>
      <c r="D38" s="87"/>
      <c r="E38" s="84"/>
      <c r="F38" s="88"/>
      <c r="G38" s="86"/>
      <c r="H38" s="87"/>
      <c r="I38" s="23"/>
      <c r="J38" s="22" t="str">
        <f>+②各校入力用ｼｰﾄ!$E$2</f>
        <v/>
      </c>
    </row>
    <row r="39" spans="1:10" ht="29.25" customHeight="1">
      <c r="A39" s="7">
        <v>34</v>
      </c>
      <c r="B39" s="21"/>
      <c r="C39" s="86"/>
      <c r="D39" s="87"/>
      <c r="E39" s="84"/>
      <c r="F39" s="88"/>
      <c r="G39" s="86"/>
      <c r="H39" s="87"/>
      <c r="I39" s="23"/>
      <c r="J39" s="22" t="str">
        <f>+②各校入力用ｼｰﾄ!$E$2</f>
        <v/>
      </c>
    </row>
    <row r="40" spans="1:10" ht="29.25" customHeight="1">
      <c r="A40" s="7">
        <v>35</v>
      </c>
      <c r="B40" s="21"/>
      <c r="C40" s="86"/>
      <c r="D40" s="87"/>
      <c r="E40" s="84"/>
      <c r="F40" s="88"/>
      <c r="G40" s="86"/>
      <c r="H40" s="87"/>
      <c r="I40" s="23"/>
      <c r="J40" s="22" t="str">
        <f>+②各校入力用ｼｰﾄ!$E$2</f>
        <v/>
      </c>
    </row>
    <row r="41" spans="1:10" ht="29.25" customHeight="1">
      <c r="A41" s="7">
        <v>36</v>
      </c>
      <c r="B41" s="21"/>
      <c r="C41" s="86"/>
      <c r="D41" s="87"/>
      <c r="E41" s="84"/>
      <c r="F41" s="88"/>
      <c r="G41" s="86"/>
      <c r="H41" s="87"/>
      <c r="I41" s="23"/>
      <c r="J41" s="22" t="str">
        <f>+②各校入力用ｼｰﾄ!$E$2</f>
        <v/>
      </c>
    </row>
    <row r="42" spans="1:10" ht="29.25" customHeight="1">
      <c r="A42" s="7">
        <v>37</v>
      </c>
      <c r="B42" s="21"/>
      <c r="C42" s="86"/>
      <c r="D42" s="87"/>
      <c r="E42" s="84"/>
      <c r="F42" s="88"/>
      <c r="G42" s="86"/>
      <c r="H42" s="87"/>
      <c r="I42" s="23"/>
      <c r="J42" s="22" t="str">
        <f>+②各校入力用ｼｰﾄ!$E$2</f>
        <v/>
      </c>
    </row>
    <row r="43" spans="1:10" ht="29.25" customHeight="1">
      <c r="A43" s="7">
        <v>38</v>
      </c>
      <c r="B43" s="21"/>
      <c r="C43" s="86"/>
      <c r="D43" s="87"/>
      <c r="E43" s="84"/>
      <c r="F43" s="88"/>
      <c r="G43" s="86"/>
      <c r="H43" s="87"/>
      <c r="I43" s="23"/>
      <c r="J43" s="22" t="str">
        <f>+②各校入力用ｼｰﾄ!$E$2</f>
        <v/>
      </c>
    </row>
    <row r="44" spans="1:10" ht="29.25" customHeight="1">
      <c r="A44" s="7">
        <v>39</v>
      </c>
      <c r="B44" s="21"/>
      <c r="C44" s="86"/>
      <c r="D44" s="87"/>
      <c r="E44" s="84"/>
      <c r="F44" s="88"/>
      <c r="G44" s="86"/>
      <c r="H44" s="87"/>
      <c r="I44" s="23"/>
      <c r="J44" s="22" t="str">
        <f>+②各校入力用ｼｰﾄ!$E$2</f>
        <v/>
      </c>
    </row>
    <row r="45" spans="1:10" ht="29.25" customHeight="1">
      <c r="A45" s="7">
        <v>40</v>
      </c>
      <c r="B45" s="21"/>
      <c r="C45" s="86"/>
      <c r="D45" s="87"/>
      <c r="E45" s="84"/>
      <c r="F45" s="88"/>
      <c r="G45" s="86"/>
      <c r="H45" s="87"/>
      <c r="I45" s="23"/>
      <c r="J45" s="22" t="str">
        <f>+②各校入力用ｼｰﾄ!$E$2</f>
        <v/>
      </c>
    </row>
    <row r="46" spans="1:10" ht="29.25" customHeight="1">
      <c r="A46" s="7">
        <v>41</v>
      </c>
      <c r="B46" s="21"/>
      <c r="C46" s="86"/>
      <c r="D46" s="87"/>
      <c r="E46" s="84"/>
      <c r="F46" s="88"/>
      <c r="G46" s="86"/>
      <c r="H46" s="87"/>
      <c r="I46" s="23"/>
      <c r="J46" s="22" t="str">
        <f>+②各校入力用ｼｰﾄ!$E$2</f>
        <v/>
      </c>
    </row>
    <row r="47" spans="1:10" ht="29.25" customHeight="1">
      <c r="A47" s="7">
        <v>42</v>
      </c>
      <c r="B47" s="21"/>
      <c r="C47" s="86"/>
      <c r="D47" s="87"/>
      <c r="E47" s="84"/>
      <c r="F47" s="88"/>
      <c r="G47" s="86"/>
      <c r="H47" s="87"/>
      <c r="I47" s="23"/>
      <c r="J47" s="22" t="str">
        <f>+②各校入力用ｼｰﾄ!$E$2</f>
        <v/>
      </c>
    </row>
    <row r="48" spans="1:10" ht="29.25" customHeight="1">
      <c r="A48" s="7">
        <v>43</v>
      </c>
      <c r="B48" s="21"/>
      <c r="C48" s="86"/>
      <c r="D48" s="87"/>
      <c r="E48" s="84"/>
      <c r="F48" s="88"/>
      <c r="G48" s="86"/>
      <c r="H48" s="87"/>
      <c r="I48" s="23"/>
      <c r="J48" s="22" t="str">
        <f>+②各校入力用ｼｰﾄ!$E$2</f>
        <v/>
      </c>
    </row>
    <row r="49" spans="1:10" ht="29.25" customHeight="1">
      <c r="A49" s="7">
        <v>44</v>
      </c>
      <c r="B49" s="21"/>
      <c r="C49" s="86"/>
      <c r="D49" s="87"/>
      <c r="E49" s="84"/>
      <c r="F49" s="88"/>
      <c r="G49" s="86"/>
      <c r="H49" s="87"/>
      <c r="I49" s="23"/>
      <c r="J49" s="22" t="str">
        <f>+②各校入力用ｼｰﾄ!$E$2</f>
        <v/>
      </c>
    </row>
    <row r="50" spans="1:10" ht="29.25" customHeight="1">
      <c r="A50" s="7">
        <v>45</v>
      </c>
      <c r="B50" s="21"/>
      <c r="C50" s="86"/>
      <c r="D50" s="87"/>
      <c r="E50" s="84"/>
      <c r="F50" s="88"/>
      <c r="G50" s="86"/>
      <c r="H50" s="87"/>
      <c r="I50" s="23"/>
      <c r="J50" s="22" t="str">
        <f>+②各校入力用ｼｰﾄ!$E$2</f>
        <v/>
      </c>
    </row>
    <row r="51" spans="1:10" ht="29.25" customHeight="1">
      <c r="A51" s="7">
        <v>46</v>
      </c>
      <c r="B51" s="21"/>
      <c r="C51" s="86"/>
      <c r="D51" s="87"/>
      <c r="E51" s="84"/>
      <c r="F51" s="88"/>
      <c r="G51" s="86"/>
      <c r="H51" s="87"/>
      <c r="I51" s="23"/>
      <c r="J51" s="22" t="str">
        <f>+②各校入力用ｼｰﾄ!$E$2</f>
        <v/>
      </c>
    </row>
    <row r="52" spans="1:10" ht="29.25" customHeight="1">
      <c r="A52" s="7">
        <v>47</v>
      </c>
      <c r="B52" s="21"/>
      <c r="C52" s="86"/>
      <c r="D52" s="87"/>
      <c r="E52" s="84"/>
      <c r="F52" s="88"/>
      <c r="G52" s="86"/>
      <c r="H52" s="87"/>
      <c r="I52" s="23"/>
      <c r="J52" s="22" t="str">
        <f>+②各校入力用ｼｰﾄ!$E$2</f>
        <v/>
      </c>
    </row>
    <row r="53" spans="1:10" ht="29.25" customHeight="1">
      <c r="A53" s="7">
        <v>48</v>
      </c>
      <c r="B53" s="21"/>
      <c r="C53" s="86"/>
      <c r="D53" s="87"/>
      <c r="E53" s="84"/>
      <c r="F53" s="88"/>
      <c r="G53" s="86"/>
      <c r="H53" s="87"/>
      <c r="I53" s="23"/>
      <c r="J53" s="22" t="str">
        <f>+②各校入力用ｼｰﾄ!$E$2</f>
        <v/>
      </c>
    </row>
    <row r="54" spans="1:10" ht="29.25" customHeight="1">
      <c r="A54" s="7">
        <v>49</v>
      </c>
      <c r="B54" s="21"/>
      <c r="C54" s="86"/>
      <c r="D54" s="87"/>
      <c r="E54" s="84"/>
      <c r="F54" s="88"/>
      <c r="G54" s="86"/>
      <c r="H54" s="87"/>
      <c r="I54" s="23"/>
      <c r="J54" s="22" t="str">
        <f>+②各校入力用ｼｰﾄ!$E$2</f>
        <v/>
      </c>
    </row>
    <row r="55" spans="1:10" ht="29.25" customHeight="1">
      <c r="A55" s="7">
        <v>50</v>
      </c>
      <c r="B55" s="21"/>
      <c r="C55" s="86"/>
      <c r="D55" s="87"/>
      <c r="E55" s="84"/>
      <c r="F55" s="88"/>
      <c r="G55" s="86"/>
      <c r="H55" s="87"/>
      <c r="I55" s="23"/>
      <c r="J55" s="22" t="str">
        <f>+②各校入力用ｼｰﾄ!$E$2</f>
        <v/>
      </c>
    </row>
    <row r="56" spans="1:10" ht="29.25" customHeight="1">
      <c r="A56" s="7">
        <v>51</v>
      </c>
      <c r="B56" s="21"/>
      <c r="C56" s="86"/>
      <c r="D56" s="87"/>
      <c r="E56" s="84"/>
      <c r="F56" s="88"/>
      <c r="G56" s="86"/>
      <c r="H56" s="87"/>
      <c r="I56" s="23"/>
      <c r="J56" s="22" t="str">
        <f>+②各校入力用ｼｰﾄ!$E$2</f>
        <v/>
      </c>
    </row>
    <row r="57" spans="1:10" ht="29.25" customHeight="1">
      <c r="A57" s="7">
        <v>52</v>
      </c>
      <c r="B57" s="21"/>
      <c r="C57" s="86"/>
      <c r="D57" s="87"/>
      <c r="E57" s="84"/>
      <c r="F57" s="88"/>
      <c r="G57" s="86"/>
      <c r="H57" s="87"/>
      <c r="I57" s="23"/>
      <c r="J57" s="22" t="str">
        <f>+②各校入力用ｼｰﾄ!$E$2</f>
        <v/>
      </c>
    </row>
    <row r="58" spans="1:10" ht="29.25" customHeight="1">
      <c r="A58" s="7">
        <v>53</v>
      </c>
      <c r="B58" s="21"/>
      <c r="C58" s="86"/>
      <c r="D58" s="87"/>
      <c r="E58" s="84"/>
      <c r="F58" s="88"/>
      <c r="G58" s="86"/>
      <c r="H58" s="87"/>
      <c r="I58" s="23"/>
      <c r="J58" s="22" t="str">
        <f>+②各校入力用ｼｰﾄ!$E$2</f>
        <v/>
      </c>
    </row>
    <row r="59" spans="1:10" ht="29.25" customHeight="1">
      <c r="A59" s="7">
        <v>54</v>
      </c>
      <c r="B59" s="21"/>
      <c r="C59" s="86"/>
      <c r="D59" s="87"/>
      <c r="E59" s="84"/>
      <c r="F59" s="88"/>
      <c r="G59" s="86"/>
      <c r="H59" s="87"/>
      <c r="I59" s="23"/>
      <c r="J59" s="22" t="str">
        <f>+②各校入力用ｼｰﾄ!$E$2</f>
        <v/>
      </c>
    </row>
    <row r="60" spans="1:10" ht="29.25" customHeight="1">
      <c r="A60" s="7">
        <v>55</v>
      </c>
      <c r="B60" s="21"/>
      <c r="C60" s="86"/>
      <c r="D60" s="87"/>
      <c r="E60" s="84"/>
      <c r="F60" s="88"/>
      <c r="G60" s="86"/>
      <c r="H60" s="87"/>
      <c r="I60" s="23"/>
      <c r="J60" s="22" t="str">
        <f>+②各校入力用ｼｰﾄ!$E$2</f>
        <v/>
      </c>
    </row>
    <row r="61" spans="1:10" ht="29.25" customHeight="1">
      <c r="A61" s="7">
        <v>56</v>
      </c>
      <c r="B61" s="21"/>
      <c r="C61" s="86"/>
      <c r="D61" s="87"/>
      <c r="E61" s="84"/>
      <c r="F61" s="88"/>
      <c r="G61" s="86"/>
      <c r="H61" s="87"/>
      <c r="I61" s="23"/>
      <c r="J61" s="22" t="str">
        <f>+②各校入力用ｼｰﾄ!$E$2</f>
        <v/>
      </c>
    </row>
    <row r="62" spans="1:10" ht="29.25" customHeight="1">
      <c r="A62" s="7">
        <v>57</v>
      </c>
      <c r="B62" s="21"/>
      <c r="C62" s="86"/>
      <c r="D62" s="87"/>
      <c r="E62" s="84"/>
      <c r="F62" s="88"/>
      <c r="G62" s="86"/>
      <c r="H62" s="87"/>
      <c r="I62" s="23"/>
      <c r="J62" s="22" t="str">
        <f>+②各校入力用ｼｰﾄ!$E$2</f>
        <v/>
      </c>
    </row>
    <row r="63" spans="1:10" ht="29.25" customHeight="1">
      <c r="A63" s="7">
        <v>58</v>
      </c>
      <c r="B63" s="21"/>
      <c r="C63" s="86"/>
      <c r="D63" s="87"/>
      <c r="E63" s="84"/>
      <c r="F63" s="88"/>
      <c r="G63" s="86"/>
      <c r="H63" s="87"/>
      <c r="I63" s="23"/>
      <c r="J63" s="22" t="str">
        <f>+②各校入力用ｼｰﾄ!$E$2</f>
        <v/>
      </c>
    </row>
    <row r="64" spans="1:10" ht="29.25" customHeight="1">
      <c r="A64" s="7">
        <v>59</v>
      </c>
      <c r="B64" s="21"/>
      <c r="C64" s="86"/>
      <c r="D64" s="87"/>
      <c r="E64" s="84"/>
      <c r="F64" s="88"/>
      <c r="G64" s="86"/>
      <c r="H64" s="87"/>
      <c r="I64" s="23"/>
      <c r="J64" s="22" t="str">
        <f>+②各校入力用ｼｰﾄ!$E$2</f>
        <v/>
      </c>
    </row>
    <row r="65" spans="1:10" ht="29.25" customHeight="1">
      <c r="A65" s="7">
        <v>60</v>
      </c>
      <c r="B65" s="21"/>
      <c r="C65" s="86"/>
      <c r="D65" s="87"/>
      <c r="E65" s="84"/>
      <c r="F65" s="88"/>
      <c r="G65" s="86"/>
      <c r="H65" s="87"/>
      <c r="I65" s="23"/>
      <c r="J65" s="22" t="str">
        <f>+②各校入力用ｼｰﾄ!$E$2</f>
        <v/>
      </c>
    </row>
    <row r="66" spans="1:10" ht="29.25" customHeight="1">
      <c r="A66" s="7">
        <v>61</v>
      </c>
      <c r="B66" s="21"/>
      <c r="C66" s="86"/>
      <c r="D66" s="87"/>
      <c r="E66" s="84"/>
      <c r="F66" s="88"/>
      <c r="G66" s="86"/>
      <c r="H66" s="87"/>
      <c r="I66" s="23"/>
      <c r="J66" s="22" t="str">
        <f>+②各校入力用ｼｰﾄ!$E$2</f>
        <v/>
      </c>
    </row>
    <row r="67" spans="1:10" ht="29.25" customHeight="1">
      <c r="A67" s="7">
        <v>62</v>
      </c>
      <c r="B67" s="21"/>
      <c r="C67" s="86"/>
      <c r="D67" s="87"/>
      <c r="E67" s="84"/>
      <c r="F67" s="88"/>
      <c r="G67" s="86"/>
      <c r="H67" s="87"/>
      <c r="I67" s="23"/>
      <c r="J67" s="22" t="str">
        <f>+②各校入力用ｼｰﾄ!$E$2</f>
        <v/>
      </c>
    </row>
    <row r="68" spans="1:10" ht="29.25" customHeight="1">
      <c r="A68" s="7">
        <v>63</v>
      </c>
      <c r="B68" s="21"/>
      <c r="C68" s="86"/>
      <c r="D68" s="87"/>
      <c r="E68" s="84"/>
      <c r="F68" s="88"/>
      <c r="G68" s="86"/>
      <c r="H68" s="87"/>
      <c r="I68" s="23"/>
      <c r="J68" s="22" t="str">
        <f>+②各校入力用ｼｰﾄ!$E$2</f>
        <v/>
      </c>
    </row>
    <row r="69" spans="1:10" ht="29.25" customHeight="1">
      <c r="A69" s="7">
        <v>64</v>
      </c>
      <c r="B69" s="21"/>
      <c r="C69" s="86"/>
      <c r="D69" s="87"/>
      <c r="E69" s="84"/>
      <c r="F69" s="88"/>
      <c r="G69" s="86"/>
      <c r="H69" s="87"/>
      <c r="I69" s="23"/>
      <c r="J69" s="22" t="str">
        <f>+②各校入力用ｼｰﾄ!$E$2</f>
        <v/>
      </c>
    </row>
    <row r="70" spans="1:10" ht="29.25" customHeight="1">
      <c r="A70" s="7">
        <v>65</v>
      </c>
      <c r="B70" s="21"/>
      <c r="C70" s="86"/>
      <c r="D70" s="87"/>
      <c r="E70" s="84"/>
      <c r="F70" s="88"/>
      <c r="G70" s="86"/>
      <c r="H70" s="87"/>
      <c r="I70" s="23"/>
      <c r="J70" s="22" t="str">
        <f>+②各校入力用ｼｰﾄ!$E$2</f>
        <v/>
      </c>
    </row>
    <row r="71" spans="1:10" ht="29.25" customHeight="1">
      <c r="A71" s="7">
        <v>66</v>
      </c>
      <c r="B71" s="21"/>
      <c r="C71" s="86"/>
      <c r="D71" s="87"/>
      <c r="E71" s="84"/>
      <c r="F71" s="88"/>
      <c r="G71" s="86"/>
      <c r="H71" s="87"/>
      <c r="I71" s="23"/>
      <c r="J71" s="22" t="str">
        <f>+②各校入力用ｼｰﾄ!$E$2</f>
        <v/>
      </c>
    </row>
    <row r="72" spans="1:10" ht="29.25" customHeight="1">
      <c r="A72" s="7">
        <v>67</v>
      </c>
      <c r="B72" s="21"/>
      <c r="C72" s="86"/>
      <c r="D72" s="87"/>
      <c r="E72" s="84"/>
      <c r="F72" s="88"/>
      <c r="G72" s="86"/>
      <c r="H72" s="87"/>
      <c r="I72" s="23"/>
      <c r="J72" s="22" t="str">
        <f>+②各校入力用ｼｰﾄ!$E$2</f>
        <v/>
      </c>
    </row>
    <row r="73" spans="1:10" ht="29.25" customHeight="1">
      <c r="A73" s="7">
        <v>68</v>
      </c>
      <c r="B73" s="21"/>
      <c r="C73" s="86"/>
      <c r="D73" s="87"/>
      <c r="E73" s="84"/>
      <c r="F73" s="88"/>
      <c r="G73" s="86"/>
      <c r="H73" s="87"/>
      <c r="I73" s="23"/>
      <c r="J73" s="22" t="str">
        <f>+②各校入力用ｼｰﾄ!$E$2</f>
        <v/>
      </c>
    </row>
    <row r="74" spans="1:10" ht="29.25" customHeight="1">
      <c r="A74" s="7">
        <v>69</v>
      </c>
      <c r="B74" s="21"/>
      <c r="C74" s="86"/>
      <c r="D74" s="87"/>
      <c r="E74" s="84"/>
      <c r="F74" s="88"/>
      <c r="G74" s="86"/>
      <c r="H74" s="87"/>
      <c r="I74" s="23"/>
      <c r="J74" s="22" t="str">
        <f>+②各校入力用ｼｰﾄ!$E$2</f>
        <v/>
      </c>
    </row>
    <row r="75" spans="1:10" ht="29.25" customHeight="1">
      <c r="A75" s="7">
        <v>70</v>
      </c>
      <c r="B75" s="21"/>
      <c r="C75" s="86"/>
      <c r="D75" s="87"/>
      <c r="E75" s="84"/>
      <c r="F75" s="88"/>
      <c r="G75" s="86"/>
      <c r="H75" s="87"/>
      <c r="I75" s="23"/>
      <c r="J75" s="22" t="str">
        <f>+②各校入力用ｼｰﾄ!$E$2</f>
        <v/>
      </c>
    </row>
    <row r="76" spans="1:10" ht="29.25" customHeight="1">
      <c r="A76" s="7">
        <v>71</v>
      </c>
      <c r="B76" s="21"/>
      <c r="C76" s="86"/>
      <c r="D76" s="87"/>
      <c r="E76" s="84"/>
      <c r="F76" s="88"/>
      <c r="G76" s="86"/>
      <c r="H76" s="87"/>
      <c r="I76" s="23"/>
      <c r="J76" s="22" t="str">
        <f>+②各校入力用ｼｰﾄ!$E$2</f>
        <v/>
      </c>
    </row>
    <row r="77" spans="1:10" ht="29.25" customHeight="1">
      <c r="A77" s="7">
        <v>72</v>
      </c>
      <c r="B77" s="21"/>
      <c r="C77" s="86"/>
      <c r="D77" s="87"/>
      <c r="E77" s="84"/>
      <c r="F77" s="88"/>
      <c r="G77" s="86"/>
      <c r="H77" s="87"/>
      <c r="I77" s="23"/>
      <c r="J77" s="22" t="str">
        <f>+②各校入力用ｼｰﾄ!$E$2</f>
        <v/>
      </c>
    </row>
    <row r="78" spans="1:10" ht="29.25" customHeight="1">
      <c r="A78" s="7">
        <v>73</v>
      </c>
      <c r="B78" s="21"/>
      <c r="C78" s="86"/>
      <c r="D78" s="87"/>
      <c r="E78" s="84"/>
      <c r="F78" s="88"/>
      <c r="G78" s="86"/>
      <c r="H78" s="87"/>
      <c r="I78" s="23"/>
      <c r="J78" s="22" t="str">
        <f>+②各校入力用ｼｰﾄ!$E$2</f>
        <v/>
      </c>
    </row>
    <row r="79" spans="1:10" ht="29.25" customHeight="1">
      <c r="A79" s="7">
        <v>74</v>
      </c>
      <c r="B79" s="21"/>
      <c r="C79" s="86"/>
      <c r="D79" s="87"/>
      <c r="E79" s="84"/>
      <c r="F79" s="88"/>
      <c r="G79" s="86"/>
      <c r="H79" s="87"/>
      <c r="I79" s="23"/>
      <c r="J79" s="22" t="str">
        <f>+②各校入力用ｼｰﾄ!$E$2</f>
        <v/>
      </c>
    </row>
    <row r="80" spans="1:10" ht="29.25" customHeight="1">
      <c r="A80" s="7">
        <v>75</v>
      </c>
      <c r="B80" s="21"/>
      <c r="C80" s="86"/>
      <c r="D80" s="87"/>
      <c r="E80" s="84"/>
      <c r="F80" s="88"/>
      <c r="G80" s="86"/>
      <c r="H80" s="87"/>
      <c r="I80" s="23"/>
      <c r="J80" s="22" t="str">
        <f>+②各校入力用ｼｰﾄ!$E$2</f>
        <v/>
      </c>
    </row>
    <row r="81" spans="1:10" ht="29.25" customHeight="1">
      <c r="A81" s="7">
        <v>76</v>
      </c>
      <c r="B81" s="21"/>
      <c r="C81" s="86"/>
      <c r="D81" s="87"/>
      <c r="E81" s="84"/>
      <c r="F81" s="88"/>
      <c r="G81" s="86"/>
      <c r="H81" s="87"/>
      <c r="I81" s="23"/>
      <c r="J81" s="22" t="str">
        <f>+②各校入力用ｼｰﾄ!$E$2</f>
        <v/>
      </c>
    </row>
    <row r="82" spans="1:10" ht="29.25" customHeight="1">
      <c r="A82" s="7">
        <v>77</v>
      </c>
      <c r="B82" s="21"/>
      <c r="C82" s="86"/>
      <c r="D82" s="87"/>
      <c r="E82" s="84"/>
      <c r="F82" s="88"/>
      <c r="G82" s="86"/>
      <c r="H82" s="87"/>
      <c r="I82" s="23"/>
      <c r="J82" s="22" t="str">
        <f>+②各校入力用ｼｰﾄ!$E$2</f>
        <v/>
      </c>
    </row>
    <row r="83" spans="1:10" ht="29.25" customHeight="1">
      <c r="A83" s="7">
        <v>78</v>
      </c>
      <c r="B83" s="21"/>
      <c r="C83" s="86"/>
      <c r="D83" s="87"/>
      <c r="E83" s="84"/>
      <c r="F83" s="88"/>
      <c r="G83" s="86"/>
      <c r="H83" s="87"/>
      <c r="I83" s="23"/>
      <c r="J83" s="22" t="str">
        <f>+②各校入力用ｼｰﾄ!$E$2</f>
        <v/>
      </c>
    </row>
    <row r="84" spans="1:10" ht="29.25" customHeight="1">
      <c r="A84" s="7">
        <v>79</v>
      </c>
      <c r="B84" s="21"/>
      <c r="C84" s="86"/>
      <c r="D84" s="87"/>
      <c r="E84" s="84"/>
      <c r="F84" s="88"/>
      <c r="G84" s="86"/>
      <c r="H84" s="87"/>
      <c r="I84" s="23"/>
      <c r="J84" s="22" t="str">
        <f>+②各校入力用ｼｰﾄ!$E$2</f>
        <v/>
      </c>
    </row>
    <row r="85" spans="1:10" ht="29.25" customHeight="1">
      <c r="A85" s="7">
        <v>80</v>
      </c>
      <c r="B85" s="21"/>
      <c r="C85" s="86"/>
      <c r="D85" s="87"/>
      <c r="E85" s="84"/>
      <c r="F85" s="88"/>
      <c r="G85" s="86"/>
      <c r="H85" s="87"/>
      <c r="I85" s="23"/>
      <c r="J85" s="22" t="str">
        <f>+②各校入力用ｼｰﾄ!$E$2</f>
        <v/>
      </c>
    </row>
    <row r="86" spans="1:10" ht="29.25" customHeight="1">
      <c r="A86" s="7">
        <v>81</v>
      </c>
      <c r="B86" s="21"/>
      <c r="C86" s="86"/>
      <c r="D86" s="87"/>
      <c r="E86" s="84"/>
      <c r="F86" s="88"/>
      <c r="G86" s="86"/>
      <c r="H86" s="87"/>
      <c r="I86" s="23"/>
      <c r="J86" s="22" t="str">
        <f>+②各校入力用ｼｰﾄ!$E$2</f>
        <v/>
      </c>
    </row>
    <row r="87" spans="1:10" ht="29.25" customHeight="1">
      <c r="A87" s="7">
        <v>82</v>
      </c>
      <c r="B87" s="21"/>
      <c r="C87" s="86"/>
      <c r="D87" s="87"/>
      <c r="E87" s="84"/>
      <c r="F87" s="88"/>
      <c r="G87" s="86"/>
      <c r="H87" s="87"/>
      <c r="I87" s="23"/>
      <c r="J87" s="22" t="str">
        <f>+②各校入力用ｼｰﾄ!$E$2</f>
        <v/>
      </c>
    </row>
    <row r="88" spans="1:10" ht="29.25" customHeight="1">
      <c r="A88" s="7">
        <v>83</v>
      </c>
      <c r="B88" s="21"/>
      <c r="C88" s="86"/>
      <c r="D88" s="87"/>
      <c r="E88" s="84"/>
      <c r="F88" s="88"/>
      <c r="G88" s="86"/>
      <c r="H88" s="87"/>
      <c r="I88" s="23"/>
      <c r="J88" s="22" t="str">
        <f>+②各校入力用ｼｰﾄ!$E$2</f>
        <v/>
      </c>
    </row>
    <row r="89" spans="1:10" ht="29.25" customHeight="1">
      <c r="A89" s="7">
        <v>84</v>
      </c>
      <c r="B89" s="21"/>
      <c r="C89" s="86"/>
      <c r="D89" s="87"/>
      <c r="E89" s="84"/>
      <c r="F89" s="88"/>
      <c r="G89" s="86"/>
      <c r="H89" s="87"/>
      <c r="I89" s="23"/>
      <c r="J89" s="22" t="str">
        <f>+②各校入力用ｼｰﾄ!$E$2</f>
        <v/>
      </c>
    </row>
    <row r="90" spans="1:10" ht="29.25" customHeight="1">
      <c r="A90" s="7">
        <v>85</v>
      </c>
      <c r="B90" s="21"/>
      <c r="C90" s="86"/>
      <c r="D90" s="87"/>
      <c r="E90" s="84"/>
      <c r="F90" s="88"/>
      <c r="G90" s="86"/>
      <c r="H90" s="87"/>
      <c r="I90" s="23"/>
      <c r="J90" s="22" t="str">
        <f>+②各校入力用ｼｰﾄ!$E$2</f>
        <v/>
      </c>
    </row>
    <row r="91" spans="1:10" ht="29.25" customHeight="1">
      <c r="A91" s="7">
        <v>86</v>
      </c>
      <c r="B91" s="21"/>
      <c r="C91" s="86"/>
      <c r="D91" s="87"/>
      <c r="E91" s="84"/>
      <c r="F91" s="88"/>
      <c r="G91" s="86"/>
      <c r="H91" s="87"/>
      <c r="I91" s="23"/>
      <c r="J91" s="22" t="str">
        <f>+②各校入力用ｼｰﾄ!$E$2</f>
        <v/>
      </c>
    </row>
    <row r="92" spans="1:10" ht="29.25" customHeight="1">
      <c r="A92" s="7">
        <v>87</v>
      </c>
      <c r="B92" s="21"/>
      <c r="C92" s="86"/>
      <c r="D92" s="87"/>
      <c r="E92" s="84"/>
      <c r="F92" s="88"/>
      <c r="G92" s="86"/>
      <c r="H92" s="87"/>
      <c r="I92" s="23"/>
      <c r="J92" s="22" t="str">
        <f>+②各校入力用ｼｰﾄ!$E$2</f>
        <v/>
      </c>
    </row>
    <row r="93" spans="1:10" ht="29.25" customHeight="1">
      <c r="A93" s="7">
        <v>88</v>
      </c>
      <c r="B93" s="21"/>
      <c r="C93" s="86"/>
      <c r="D93" s="87"/>
      <c r="E93" s="84"/>
      <c r="F93" s="88"/>
      <c r="G93" s="86"/>
      <c r="H93" s="87"/>
      <c r="I93" s="23"/>
      <c r="J93" s="22" t="str">
        <f>+②各校入力用ｼｰﾄ!$E$2</f>
        <v/>
      </c>
    </row>
    <row r="94" spans="1:10" ht="29.25" customHeight="1">
      <c r="A94" s="7">
        <v>89</v>
      </c>
      <c r="B94" s="21"/>
      <c r="C94" s="86"/>
      <c r="D94" s="87"/>
      <c r="E94" s="84"/>
      <c r="F94" s="88"/>
      <c r="G94" s="86"/>
      <c r="H94" s="87"/>
      <c r="I94" s="23"/>
      <c r="J94" s="22" t="str">
        <f>+②各校入力用ｼｰﾄ!$E$2</f>
        <v/>
      </c>
    </row>
    <row r="95" spans="1:10" ht="29.25" customHeight="1">
      <c r="A95" s="7">
        <v>90</v>
      </c>
      <c r="B95" s="21"/>
      <c r="C95" s="86"/>
      <c r="D95" s="87"/>
      <c r="E95" s="84"/>
      <c r="F95" s="88"/>
      <c r="G95" s="86"/>
      <c r="H95" s="87"/>
      <c r="I95" s="23"/>
      <c r="J95" s="22" t="str">
        <f>+②各校入力用ｼｰﾄ!$E$2</f>
        <v/>
      </c>
    </row>
    <row r="96" spans="1:10" ht="29.25" customHeight="1">
      <c r="A96" s="7">
        <v>91</v>
      </c>
      <c r="B96" s="21"/>
      <c r="C96" s="86"/>
      <c r="D96" s="87"/>
      <c r="E96" s="84"/>
      <c r="F96" s="88"/>
      <c r="G96" s="86"/>
      <c r="H96" s="87"/>
      <c r="I96" s="23"/>
      <c r="J96" s="22" t="str">
        <f>+②各校入力用ｼｰﾄ!$E$2</f>
        <v/>
      </c>
    </row>
    <row r="97" spans="1:10" ht="29.25" customHeight="1">
      <c r="A97" s="7">
        <v>92</v>
      </c>
      <c r="B97" s="21"/>
      <c r="C97" s="86"/>
      <c r="D97" s="87"/>
      <c r="E97" s="84"/>
      <c r="F97" s="88"/>
      <c r="G97" s="86"/>
      <c r="H97" s="87"/>
      <c r="I97" s="23"/>
      <c r="J97" s="22" t="str">
        <f>+②各校入力用ｼｰﾄ!$E$2</f>
        <v/>
      </c>
    </row>
    <row r="98" spans="1:10" ht="29.25" customHeight="1">
      <c r="A98" s="7">
        <v>93</v>
      </c>
      <c r="B98" s="21"/>
      <c r="C98" s="86"/>
      <c r="D98" s="87"/>
      <c r="E98" s="84"/>
      <c r="F98" s="88"/>
      <c r="G98" s="86"/>
      <c r="H98" s="87"/>
      <c r="I98" s="23"/>
      <c r="J98" s="22" t="str">
        <f>+②各校入力用ｼｰﾄ!$E$2</f>
        <v/>
      </c>
    </row>
    <row r="99" spans="1:10" ht="29.25" customHeight="1">
      <c r="A99" s="7">
        <v>94</v>
      </c>
      <c r="B99" s="21"/>
      <c r="C99" s="86"/>
      <c r="D99" s="87"/>
      <c r="E99" s="84"/>
      <c r="F99" s="88"/>
      <c r="G99" s="86"/>
      <c r="H99" s="87"/>
      <c r="I99" s="23"/>
      <c r="J99" s="22" t="str">
        <f>+②各校入力用ｼｰﾄ!$E$2</f>
        <v/>
      </c>
    </row>
    <row r="100" spans="1:10" ht="29.25" customHeight="1">
      <c r="A100" s="7">
        <v>95</v>
      </c>
      <c r="B100" s="21"/>
      <c r="C100" s="86"/>
      <c r="D100" s="87"/>
      <c r="E100" s="84"/>
      <c r="F100" s="88"/>
      <c r="G100" s="86"/>
      <c r="H100" s="87"/>
      <c r="I100" s="23"/>
      <c r="J100" s="22" t="str">
        <f>+②各校入力用ｼｰﾄ!$E$2</f>
        <v/>
      </c>
    </row>
    <row r="101" spans="1:10" ht="29.25" customHeight="1">
      <c r="A101" s="7">
        <v>96</v>
      </c>
      <c r="B101" s="21"/>
      <c r="C101" s="86"/>
      <c r="D101" s="87"/>
      <c r="E101" s="84"/>
      <c r="F101" s="88"/>
      <c r="G101" s="86"/>
      <c r="H101" s="87"/>
      <c r="I101" s="23"/>
      <c r="J101" s="22" t="str">
        <f>+②各校入力用ｼｰﾄ!$E$2</f>
        <v/>
      </c>
    </row>
    <row r="102" spans="1:10" ht="29.25" customHeight="1">
      <c r="A102" s="7">
        <v>97</v>
      </c>
      <c r="B102" s="21"/>
      <c r="C102" s="86"/>
      <c r="D102" s="87"/>
      <c r="E102" s="84"/>
      <c r="F102" s="88"/>
      <c r="G102" s="86"/>
      <c r="H102" s="87"/>
      <c r="I102" s="23"/>
      <c r="J102" s="22" t="str">
        <f>+②各校入力用ｼｰﾄ!$E$2</f>
        <v/>
      </c>
    </row>
    <row r="103" spans="1:10" ht="29.25" customHeight="1">
      <c r="A103" s="7">
        <v>98</v>
      </c>
      <c r="B103" s="21"/>
      <c r="C103" s="86"/>
      <c r="D103" s="87"/>
      <c r="E103" s="84"/>
      <c r="F103" s="88"/>
      <c r="G103" s="86"/>
      <c r="H103" s="87"/>
      <c r="I103" s="23"/>
      <c r="J103" s="22" t="str">
        <f>+②各校入力用ｼｰﾄ!$E$2</f>
        <v/>
      </c>
    </row>
    <row r="104" spans="1:10" ht="29.25" customHeight="1">
      <c r="A104" s="7">
        <v>99</v>
      </c>
      <c r="B104" s="21"/>
      <c r="C104" s="86"/>
      <c r="D104" s="87"/>
      <c r="E104" s="84"/>
      <c r="F104" s="88"/>
      <c r="G104" s="86"/>
      <c r="H104" s="87"/>
      <c r="I104" s="23"/>
      <c r="J104" s="22" t="str">
        <f>+②各校入力用ｼｰﾄ!$E$2</f>
        <v/>
      </c>
    </row>
    <row r="105" spans="1:10" ht="29.25" customHeight="1">
      <c r="A105" s="7">
        <v>100</v>
      </c>
      <c r="B105" s="21"/>
      <c r="C105" s="86"/>
      <c r="D105" s="87"/>
      <c r="E105" s="84"/>
      <c r="F105" s="88"/>
      <c r="G105" s="86"/>
      <c r="H105" s="87"/>
      <c r="I105" s="23"/>
      <c r="J105" s="22" t="str">
        <f>+②各校入力用ｼｰﾄ!$E$2</f>
        <v/>
      </c>
    </row>
    <row r="106" spans="1:10" ht="29.25" customHeight="1">
      <c r="A106" s="7">
        <v>101</v>
      </c>
      <c r="B106" s="21"/>
      <c r="C106" s="86"/>
      <c r="D106" s="87"/>
      <c r="E106" s="84"/>
      <c r="F106" s="88"/>
      <c r="G106" s="86"/>
      <c r="H106" s="87"/>
      <c r="I106" s="23"/>
      <c r="J106" s="22" t="str">
        <f>+②各校入力用ｼｰﾄ!$E$2</f>
        <v/>
      </c>
    </row>
    <row r="107" spans="1:10" ht="29.25" customHeight="1">
      <c r="A107" s="7">
        <v>102</v>
      </c>
      <c r="B107" s="21"/>
      <c r="C107" s="86"/>
      <c r="D107" s="87"/>
      <c r="E107" s="84"/>
      <c r="F107" s="88"/>
      <c r="G107" s="86"/>
      <c r="H107" s="87"/>
      <c r="I107" s="23"/>
      <c r="J107" s="22" t="str">
        <f>+②各校入力用ｼｰﾄ!$E$2</f>
        <v/>
      </c>
    </row>
    <row r="108" spans="1:10" ht="29.25" customHeight="1">
      <c r="A108" s="7">
        <v>103</v>
      </c>
      <c r="B108" s="21"/>
      <c r="C108" s="86"/>
      <c r="D108" s="87"/>
      <c r="E108" s="84"/>
      <c r="F108" s="88"/>
      <c r="G108" s="86"/>
      <c r="H108" s="87"/>
      <c r="I108" s="23"/>
      <c r="J108" s="22" t="str">
        <f>+②各校入力用ｼｰﾄ!$E$2</f>
        <v/>
      </c>
    </row>
    <row r="109" spans="1:10" ht="29.25" customHeight="1">
      <c r="A109" s="7">
        <v>104</v>
      </c>
      <c r="B109" s="21"/>
      <c r="C109" s="86"/>
      <c r="D109" s="87"/>
      <c r="E109" s="84"/>
      <c r="F109" s="88"/>
      <c r="G109" s="86"/>
      <c r="H109" s="87"/>
      <c r="I109" s="23"/>
      <c r="J109" s="22" t="str">
        <f>+②各校入力用ｼｰﾄ!$E$2</f>
        <v/>
      </c>
    </row>
    <row r="110" spans="1:10" ht="29.25" customHeight="1">
      <c r="A110" s="7">
        <v>105</v>
      </c>
      <c r="B110" s="21"/>
      <c r="C110" s="86"/>
      <c r="D110" s="87"/>
      <c r="E110" s="84"/>
      <c r="F110" s="88"/>
      <c r="G110" s="86"/>
      <c r="H110" s="87"/>
      <c r="I110" s="23"/>
      <c r="J110" s="22" t="str">
        <f>+②各校入力用ｼｰﾄ!$E$2</f>
        <v/>
      </c>
    </row>
    <row r="111" spans="1:10" ht="29.25" customHeight="1">
      <c r="A111" s="7">
        <v>106</v>
      </c>
      <c r="B111" s="21"/>
      <c r="C111" s="86"/>
      <c r="D111" s="87"/>
      <c r="E111" s="84"/>
      <c r="F111" s="88"/>
      <c r="G111" s="86"/>
      <c r="H111" s="87"/>
      <c r="I111" s="23"/>
      <c r="J111" s="22" t="str">
        <f>+②各校入力用ｼｰﾄ!$E$2</f>
        <v/>
      </c>
    </row>
    <row r="112" spans="1:10" ht="29.25" customHeight="1">
      <c r="A112" s="7">
        <v>107</v>
      </c>
      <c r="B112" s="21"/>
      <c r="C112" s="86"/>
      <c r="D112" s="87"/>
      <c r="E112" s="84"/>
      <c r="F112" s="88"/>
      <c r="G112" s="86"/>
      <c r="H112" s="87"/>
      <c r="I112" s="23"/>
      <c r="J112" s="22" t="str">
        <f>+②各校入力用ｼｰﾄ!$E$2</f>
        <v/>
      </c>
    </row>
    <row r="113" spans="1:10" ht="29.25" customHeight="1">
      <c r="A113" s="7">
        <v>108</v>
      </c>
      <c r="B113" s="21"/>
      <c r="C113" s="86"/>
      <c r="D113" s="87"/>
      <c r="E113" s="84"/>
      <c r="F113" s="88"/>
      <c r="G113" s="86"/>
      <c r="H113" s="87"/>
      <c r="I113" s="23"/>
      <c r="J113" s="22" t="str">
        <f>+②各校入力用ｼｰﾄ!$E$2</f>
        <v/>
      </c>
    </row>
    <row r="114" spans="1:10" ht="29.25" customHeight="1">
      <c r="A114" s="7">
        <v>109</v>
      </c>
      <c r="B114" s="21"/>
      <c r="C114" s="86"/>
      <c r="D114" s="87"/>
      <c r="E114" s="84"/>
      <c r="F114" s="88"/>
      <c r="G114" s="86"/>
      <c r="H114" s="87"/>
      <c r="I114" s="23"/>
      <c r="J114" s="22" t="str">
        <f>+②各校入力用ｼｰﾄ!$E$2</f>
        <v/>
      </c>
    </row>
    <row r="115" spans="1:10" ht="29.25" customHeight="1">
      <c r="A115" s="7">
        <v>110</v>
      </c>
      <c r="B115" s="21"/>
      <c r="C115" s="86"/>
      <c r="D115" s="87"/>
      <c r="E115" s="84"/>
      <c r="F115" s="88"/>
      <c r="G115" s="86"/>
      <c r="H115" s="87"/>
      <c r="I115" s="23"/>
      <c r="J115" s="22" t="str">
        <f>+②各校入力用ｼｰﾄ!$E$2</f>
        <v/>
      </c>
    </row>
    <row r="116" spans="1:10" ht="29.25" customHeight="1">
      <c r="A116" s="7">
        <v>111</v>
      </c>
      <c r="B116" s="21"/>
      <c r="C116" s="86"/>
      <c r="D116" s="87"/>
      <c r="E116" s="84"/>
      <c r="F116" s="88"/>
      <c r="G116" s="86"/>
      <c r="H116" s="87"/>
      <c r="I116" s="23"/>
      <c r="J116" s="22" t="str">
        <f>+②各校入力用ｼｰﾄ!$E$2</f>
        <v/>
      </c>
    </row>
    <row r="117" spans="1:10" ht="29.25" customHeight="1">
      <c r="A117" s="7">
        <v>112</v>
      </c>
      <c r="B117" s="21"/>
      <c r="C117" s="86"/>
      <c r="D117" s="87"/>
      <c r="E117" s="84"/>
      <c r="F117" s="88"/>
      <c r="G117" s="86"/>
      <c r="H117" s="87"/>
      <c r="I117" s="23"/>
      <c r="J117" s="22" t="str">
        <f>+②各校入力用ｼｰﾄ!$E$2</f>
        <v/>
      </c>
    </row>
    <row r="118" spans="1:10" ht="29.25" customHeight="1">
      <c r="A118" s="7">
        <v>113</v>
      </c>
      <c r="B118" s="21"/>
      <c r="C118" s="86"/>
      <c r="D118" s="87"/>
      <c r="E118" s="84"/>
      <c r="F118" s="88"/>
      <c r="G118" s="86"/>
      <c r="H118" s="87"/>
      <c r="I118" s="23"/>
      <c r="J118" s="22" t="str">
        <f>+②各校入力用ｼｰﾄ!$E$2</f>
        <v/>
      </c>
    </row>
    <row r="119" spans="1:10" ht="29.25" customHeight="1">
      <c r="A119" s="7">
        <v>114</v>
      </c>
      <c r="B119" s="21"/>
      <c r="C119" s="86"/>
      <c r="D119" s="87"/>
      <c r="E119" s="84"/>
      <c r="F119" s="88"/>
      <c r="G119" s="86"/>
      <c r="H119" s="87"/>
      <c r="I119" s="23"/>
      <c r="J119" s="22" t="str">
        <f>+②各校入力用ｼｰﾄ!$E$2</f>
        <v/>
      </c>
    </row>
    <row r="120" spans="1:10" ht="29.25" customHeight="1">
      <c r="A120" s="7">
        <v>115</v>
      </c>
      <c r="B120" s="21"/>
      <c r="C120" s="86"/>
      <c r="D120" s="87"/>
      <c r="E120" s="84"/>
      <c r="F120" s="88"/>
      <c r="G120" s="86"/>
      <c r="H120" s="87"/>
      <c r="I120" s="23"/>
      <c r="J120" s="22" t="str">
        <f>+②各校入力用ｼｰﾄ!$E$2</f>
        <v/>
      </c>
    </row>
    <row r="121" spans="1:10" ht="29.25" customHeight="1">
      <c r="A121" s="7">
        <v>116</v>
      </c>
      <c r="B121" s="21"/>
      <c r="C121" s="86"/>
      <c r="D121" s="87"/>
      <c r="E121" s="84"/>
      <c r="F121" s="88"/>
      <c r="G121" s="86"/>
      <c r="H121" s="87"/>
      <c r="I121" s="23"/>
      <c r="J121" s="22" t="str">
        <f>+②各校入力用ｼｰﾄ!$E$2</f>
        <v/>
      </c>
    </row>
    <row r="122" spans="1:10" ht="29.25" customHeight="1">
      <c r="A122" s="7">
        <v>117</v>
      </c>
      <c r="B122" s="21"/>
      <c r="C122" s="86"/>
      <c r="D122" s="87"/>
      <c r="E122" s="84"/>
      <c r="F122" s="88"/>
      <c r="G122" s="86"/>
      <c r="H122" s="87"/>
      <c r="I122" s="23"/>
      <c r="J122" s="22" t="str">
        <f>+②各校入力用ｼｰﾄ!$E$2</f>
        <v/>
      </c>
    </row>
    <row r="123" spans="1:10" ht="29.25" customHeight="1">
      <c r="A123" s="7">
        <v>118</v>
      </c>
      <c r="B123" s="21"/>
      <c r="C123" s="86"/>
      <c r="D123" s="87"/>
      <c r="E123" s="84"/>
      <c r="F123" s="88"/>
      <c r="G123" s="86"/>
      <c r="H123" s="87"/>
      <c r="I123" s="23"/>
      <c r="J123" s="22" t="str">
        <f>+②各校入力用ｼｰﾄ!$E$2</f>
        <v/>
      </c>
    </row>
    <row r="124" spans="1:10" ht="29.25" customHeight="1">
      <c r="A124" s="7">
        <v>119</v>
      </c>
      <c r="B124" s="21"/>
      <c r="C124" s="86"/>
      <c r="D124" s="87"/>
      <c r="E124" s="84"/>
      <c r="F124" s="88"/>
      <c r="G124" s="86"/>
      <c r="H124" s="87"/>
      <c r="I124" s="23"/>
      <c r="J124" s="22" t="str">
        <f>+②各校入力用ｼｰﾄ!$E$2</f>
        <v/>
      </c>
    </row>
    <row r="125" spans="1:10" ht="29.25" customHeight="1">
      <c r="A125" s="7">
        <v>120</v>
      </c>
      <c r="B125" s="21"/>
      <c r="C125" s="86"/>
      <c r="D125" s="87"/>
      <c r="E125" s="84"/>
      <c r="F125" s="88"/>
      <c r="G125" s="86"/>
      <c r="H125" s="87"/>
      <c r="I125" s="23"/>
      <c r="J125" s="22" t="str">
        <f>+②各校入力用ｼｰﾄ!$E$2</f>
        <v/>
      </c>
    </row>
    <row r="126" spans="1:10" ht="29.25" customHeight="1">
      <c r="A126" s="7">
        <v>121</v>
      </c>
      <c r="B126" s="21"/>
      <c r="C126" s="86"/>
      <c r="D126" s="87"/>
      <c r="E126" s="84"/>
      <c r="F126" s="88"/>
      <c r="G126" s="86"/>
      <c r="H126" s="87"/>
      <c r="I126" s="23"/>
      <c r="J126" s="22" t="str">
        <f>+②各校入力用ｼｰﾄ!$E$2</f>
        <v/>
      </c>
    </row>
    <row r="127" spans="1:10" ht="29.25" customHeight="1">
      <c r="A127" s="7">
        <v>122</v>
      </c>
      <c r="B127" s="21"/>
      <c r="C127" s="86"/>
      <c r="D127" s="87"/>
      <c r="E127" s="84"/>
      <c r="F127" s="88"/>
      <c r="G127" s="86"/>
      <c r="H127" s="87"/>
      <c r="I127" s="23"/>
      <c r="J127" s="22" t="str">
        <f>+②各校入力用ｼｰﾄ!$E$2</f>
        <v/>
      </c>
    </row>
    <row r="128" spans="1:10" ht="29.25" customHeight="1">
      <c r="A128" s="7">
        <v>123</v>
      </c>
      <c r="B128" s="21"/>
      <c r="C128" s="86"/>
      <c r="D128" s="87"/>
      <c r="E128" s="84"/>
      <c r="F128" s="88"/>
      <c r="G128" s="86"/>
      <c r="H128" s="87"/>
      <c r="I128" s="23"/>
      <c r="J128" s="22" t="str">
        <f>+②各校入力用ｼｰﾄ!$E$2</f>
        <v/>
      </c>
    </row>
    <row r="129" spans="1:10" ht="29.25" customHeight="1">
      <c r="A129" s="7">
        <v>124</v>
      </c>
      <c r="B129" s="21"/>
      <c r="C129" s="86"/>
      <c r="D129" s="87"/>
      <c r="E129" s="84"/>
      <c r="F129" s="88"/>
      <c r="G129" s="86"/>
      <c r="H129" s="87"/>
      <c r="I129" s="23"/>
      <c r="J129" s="22" t="str">
        <f>+②各校入力用ｼｰﾄ!$E$2</f>
        <v/>
      </c>
    </row>
    <row r="130" spans="1:10" ht="29.25" customHeight="1">
      <c r="A130" s="7">
        <v>125</v>
      </c>
      <c r="B130" s="21"/>
      <c r="C130" s="86"/>
      <c r="D130" s="87"/>
      <c r="E130" s="84"/>
      <c r="F130" s="88"/>
      <c r="G130" s="86"/>
      <c r="H130" s="87"/>
      <c r="I130" s="23"/>
      <c r="J130" s="22" t="str">
        <f>+②各校入力用ｼｰﾄ!$E$2</f>
        <v/>
      </c>
    </row>
    <row r="131" spans="1:10" ht="29.25" customHeight="1">
      <c r="A131" s="7">
        <v>126</v>
      </c>
      <c r="B131" s="21"/>
      <c r="C131" s="86"/>
      <c r="D131" s="87"/>
      <c r="E131" s="84"/>
      <c r="F131" s="88"/>
      <c r="G131" s="86"/>
      <c r="H131" s="87"/>
      <c r="I131" s="23"/>
      <c r="J131" s="22" t="str">
        <f>+②各校入力用ｼｰﾄ!$E$2</f>
        <v/>
      </c>
    </row>
    <row r="132" spans="1:10" ht="29.25" customHeight="1">
      <c r="A132" s="7">
        <v>127</v>
      </c>
      <c r="B132" s="21"/>
      <c r="C132" s="86"/>
      <c r="D132" s="87"/>
      <c r="E132" s="84"/>
      <c r="F132" s="88"/>
      <c r="G132" s="86"/>
      <c r="H132" s="87"/>
      <c r="I132" s="23"/>
      <c r="J132" s="22" t="str">
        <f>+②各校入力用ｼｰﾄ!$E$2</f>
        <v/>
      </c>
    </row>
    <row r="133" spans="1:10" ht="29.25" customHeight="1">
      <c r="A133" s="7">
        <v>128</v>
      </c>
      <c r="B133" s="21"/>
      <c r="C133" s="86"/>
      <c r="D133" s="87"/>
      <c r="E133" s="84"/>
      <c r="F133" s="88"/>
      <c r="G133" s="86"/>
      <c r="H133" s="87"/>
      <c r="I133" s="23"/>
      <c r="J133" s="22" t="str">
        <f>+②各校入力用ｼｰﾄ!$E$2</f>
        <v/>
      </c>
    </row>
    <row r="134" spans="1:10" ht="29.25" customHeight="1">
      <c r="A134" s="7">
        <v>129</v>
      </c>
      <c r="B134" s="21"/>
      <c r="C134" s="86"/>
      <c r="D134" s="87"/>
      <c r="E134" s="84"/>
      <c r="F134" s="88"/>
      <c r="G134" s="86"/>
      <c r="H134" s="87"/>
      <c r="I134" s="23"/>
      <c r="J134" s="22" t="str">
        <f>+②各校入力用ｼｰﾄ!$E$2</f>
        <v/>
      </c>
    </row>
    <row r="135" spans="1:10" ht="29.25" customHeight="1">
      <c r="A135" s="7">
        <v>130</v>
      </c>
      <c r="B135" s="21"/>
      <c r="C135" s="86"/>
      <c r="D135" s="87"/>
      <c r="E135" s="84"/>
      <c r="F135" s="88"/>
      <c r="G135" s="86"/>
      <c r="H135" s="87"/>
      <c r="I135" s="23"/>
      <c r="J135" s="22" t="str">
        <f>+②各校入力用ｼｰﾄ!$E$2</f>
        <v/>
      </c>
    </row>
    <row r="136" spans="1:10" ht="29.25" customHeight="1">
      <c r="A136" s="7">
        <v>131</v>
      </c>
      <c r="B136" s="21"/>
      <c r="C136" s="86"/>
      <c r="D136" s="87"/>
      <c r="E136" s="84"/>
      <c r="F136" s="88"/>
      <c r="G136" s="86"/>
      <c r="H136" s="87"/>
      <c r="I136" s="23"/>
      <c r="J136" s="22" t="str">
        <f>+②各校入力用ｼｰﾄ!$E$2</f>
        <v/>
      </c>
    </row>
    <row r="137" spans="1:10" ht="29.25" customHeight="1">
      <c r="A137" s="7">
        <v>132</v>
      </c>
      <c r="B137" s="21"/>
      <c r="C137" s="86"/>
      <c r="D137" s="87"/>
      <c r="E137" s="84"/>
      <c r="F137" s="88"/>
      <c r="G137" s="86"/>
      <c r="H137" s="87"/>
      <c r="I137" s="23"/>
      <c r="J137" s="22" t="str">
        <f>+②各校入力用ｼｰﾄ!$E$2</f>
        <v/>
      </c>
    </row>
    <row r="138" spans="1:10" ht="29.25" customHeight="1">
      <c r="A138" s="7">
        <v>133</v>
      </c>
      <c r="B138" s="21"/>
      <c r="C138" s="86"/>
      <c r="D138" s="87"/>
      <c r="E138" s="84"/>
      <c r="F138" s="88"/>
      <c r="G138" s="86"/>
      <c r="H138" s="87"/>
      <c r="I138" s="23"/>
      <c r="J138" s="22" t="str">
        <f>+②各校入力用ｼｰﾄ!$E$2</f>
        <v/>
      </c>
    </row>
    <row r="139" spans="1:10" ht="29.25" customHeight="1">
      <c r="A139" s="7">
        <v>134</v>
      </c>
      <c r="B139" s="21"/>
      <c r="C139" s="86"/>
      <c r="D139" s="87"/>
      <c r="E139" s="84"/>
      <c r="F139" s="88"/>
      <c r="G139" s="86"/>
      <c r="H139" s="87"/>
      <c r="I139" s="23"/>
      <c r="J139" s="22" t="str">
        <f>+②各校入力用ｼｰﾄ!$E$2</f>
        <v/>
      </c>
    </row>
    <row r="140" spans="1:10" ht="29.25" customHeight="1">
      <c r="A140" s="7">
        <v>135</v>
      </c>
      <c r="B140" s="21"/>
      <c r="C140" s="86"/>
      <c r="D140" s="87"/>
      <c r="E140" s="84"/>
      <c r="F140" s="88"/>
      <c r="G140" s="86"/>
      <c r="H140" s="87"/>
      <c r="I140" s="23"/>
      <c r="J140" s="22" t="str">
        <f>+②各校入力用ｼｰﾄ!$E$2</f>
        <v/>
      </c>
    </row>
    <row r="308" spans="246:246">
      <c r="IL308" s="9"/>
    </row>
    <row r="309" spans="246:246">
      <c r="IL309" s="9"/>
    </row>
  </sheetData>
  <mergeCells count="4">
    <mergeCell ref="A1:B1"/>
    <mergeCell ref="C1:J1"/>
    <mergeCell ref="A3:B3"/>
    <mergeCell ref="C3:D3"/>
  </mergeCells>
  <phoneticPr fontId="3"/>
  <conditionalFormatting sqref="C3">
    <cfRule type="cellIs" dxfId="3" priority="1" stopIfTrue="1" operator="equal">
      <formula>"地区を選択"</formula>
    </cfRule>
  </conditionalFormatting>
  <conditionalFormatting sqref="A1">
    <cfRule type="cellIs" dxfId="2" priority="2" stopIfTrue="1" operator="equal">
      <formula>"大会を選択"</formula>
    </cfRule>
  </conditionalFormatting>
  <dataValidations count="5">
    <dataValidation type="list" allowBlank="1" showInputMessage="1" showErrorMessage="1" promptTitle="入力方法" prompt="_x000a_リストから選択_x000a__x000a_右の▼をクリック" sqref="A1:B1">
      <formula1>$Q$6:$Q$9</formula1>
    </dataValidation>
    <dataValidation type="list" showInputMessage="1" errorTitle="注意" error="リストから選択" promptTitle="入力方法" prompt="リストから選択" sqref="C3">
      <formula1>$R$6:$R$13</formula1>
    </dataValidation>
    <dataValidation imeMode="off" allowBlank="1" showInputMessage="1" showErrorMessage="1" sqref="I6:I14 I16:I140 E20:E140"/>
    <dataValidation imeMode="off" allowBlank="1" showErrorMessage="1" promptTitle="入力必要なし" prompt="_x000a_ふりがなは自動表示_x000a__x000a_訂正のみ直接入力" sqref="F6:F14 F16:F140 B6:B140"/>
    <dataValidation imeMode="on" allowBlank="1" showInputMessage="1" showErrorMessage="1" sqref="G6:H14 G16:H140 C6:D140 K6:L14 E6:E19 J6:J140"/>
  </dataValidations>
  <pageMargins left="0.19685039370078741" right="0.19685039370078741" top="0.39370078740157483" bottom="0.39370078740157483" header="0.31496062992125984" footer="0.51181102362204722"/>
  <pageSetup paperSize="9" scale="89" fitToHeight="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election activeCell="B1" sqref="B1"/>
    </sheetView>
  </sheetViews>
  <sheetFormatPr defaultRowHeight="13.5"/>
  <cols>
    <col min="1" max="1" width="4.875" style="1" customWidth="1"/>
    <col min="2" max="2" width="22.125" customWidth="1"/>
    <col min="3" max="3" width="9.375" customWidth="1"/>
    <col min="4" max="4" width="15.125" style="47" bestFit="1" customWidth="1"/>
    <col min="5" max="5" width="10.125" customWidth="1"/>
    <col min="6" max="6" width="5.375" customWidth="1"/>
    <col min="7" max="7" width="9.375" style="48" customWidth="1"/>
    <col min="14" max="14" width="13.375" customWidth="1"/>
  </cols>
  <sheetData>
    <row r="1" spans="1:14">
      <c r="A1" s="209" t="s">
        <v>302</v>
      </c>
    </row>
    <row r="3" spans="1:14">
      <c r="A3" s="119">
        <v>1</v>
      </c>
      <c r="B3" s="210" t="s">
        <v>261</v>
      </c>
      <c r="C3" s="121" t="s">
        <v>1090</v>
      </c>
      <c r="D3" s="122"/>
      <c r="E3" s="121"/>
      <c r="F3" s="121"/>
      <c r="G3" s="123"/>
      <c r="H3" s="121"/>
      <c r="I3" s="121"/>
      <c r="J3" s="121"/>
      <c r="K3" s="121"/>
      <c r="L3" s="121"/>
      <c r="M3" s="121"/>
      <c r="N3" s="124"/>
    </row>
    <row r="4" spans="1:14">
      <c r="A4" s="95">
        <v>2</v>
      </c>
      <c r="B4" s="37"/>
      <c r="C4" s="37" t="s">
        <v>1093</v>
      </c>
      <c r="D4" s="112"/>
      <c r="E4" s="37"/>
      <c r="F4" s="37"/>
      <c r="G4" s="113"/>
      <c r="H4" s="37"/>
      <c r="I4" s="37"/>
      <c r="J4" s="37"/>
      <c r="K4" s="37"/>
      <c r="L4" s="37"/>
      <c r="M4" s="37"/>
      <c r="N4" s="114"/>
    </row>
    <row r="5" spans="1:14">
      <c r="A5" s="120"/>
      <c r="B5" s="116"/>
      <c r="C5" s="116" t="s">
        <v>134</v>
      </c>
      <c r="D5" s="115"/>
      <c r="E5" s="116"/>
      <c r="F5" s="116"/>
      <c r="G5" s="117"/>
      <c r="H5" s="116"/>
      <c r="I5" s="116"/>
      <c r="J5" s="116"/>
      <c r="K5" s="116"/>
      <c r="L5" s="116"/>
      <c r="M5" s="116"/>
      <c r="N5" s="118"/>
    </row>
    <row r="6" spans="1:14">
      <c r="A6" s="1">
        <v>3</v>
      </c>
      <c r="B6" s="211" t="s">
        <v>135</v>
      </c>
      <c r="C6" t="s">
        <v>136</v>
      </c>
      <c r="F6" s="1" t="s">
        <v>139</v>
      </c>
      <c r="G6" s="103" t="s">
        <v>249</v>
      </c>
    </row>
    <row r="7" spans="1:14">
      <c r="B7" s="125" t="s">
        <v>138</v>
      </c>
      <c r="C7" s="126" t="s">
        <v>142</v>
      </c>
      <c r="D7" s="127" t="s">
        <v>16</v>
      </c>
      <c r="E7" s="126" t="s">
        <v>141</v>
      </c>
      <c r="F7" s="128" t="s">
        <v>139</v>
      </c>
      <c r="G7" s="129" t="s">
        <v>151</v>
      </c>
      <c r="H7" s="126" t="s">
        <v>1094</v>
      </c>
      <c r="I7" s="130"/>
    </row>
    <row r="8" spans="1:14">
      <c r="B8" s="131"/>
      <c r="C8" s="37" t="s">
        <v>143</v>
      </c>
      <c r="D8" s="112" t="s">
        <v>145</v>
      </c>
      <c r="E8" s="37" t="s">
        <v>140</v>
      </c>
      <c r="F8" s="37"/>
      <c r="G8" s="113"/>
      <c r="H8" s="37"/>
      <c r="I8" s="132"/>
    </row>
    <row r="9" spans="1:14">
      <c r="B9" s="131"/>
      <c r="C9" s="37" t="s">
        <v>144</v>
      </c>
      <c r="D9" s="112" t="s">
        <v>137</v>
      </c>
      <c r="E9" s="37" t="s">
        <v>140</v>
      </c>
      <c r="F9" s="37"/>
      <c r="G9" s="113"/>
      <c r="H9" s="37"/>
      <c r="I9" s="132"/>
    </row>
    <row r="10" spans="1:14">
      <c r="B10" s="133"/>
      <c r="C10" s="134" t="s">
        <v>190</v>
      </c>
      <c r="D10" s="135" t="s">
        <v>177</v>
      </c>
      <c r="E10" s="134" t="s">
        <v>191</v>
      </c>
      <c r="F10" s="134"/>
      <c r="G10" s="136"/>
      <c r="H10" s="134"/>
      <c r="I10" s="137"/>
    </row>
    <row r="12" spans="1:14">
      <c r="B12" s="173" t="s">
        <v>192</v>
      </c>
      <c r="C12" s="126" t="s">
        <v>1124</v>
      </c>
      <c r="D12" s="138" t="s">
        <v>146</v>
      </c>
      <c r="E12" s="126" t="s">
        <v>140</v>
      </c>
      <c r="F12" s="126"/>
      <c r="G12" s="139"/>
      <c r="H12" s="126"/>
      <c r="I12" s="130"/>
    </row>
    <row r="13" spans="1:14">
      <c r="B13" s="140" t="s">
        <v>149</v>
      </c>
      <c r="C13" s="126" t="s">
        <v>1125</v>
      </c>
      <c r="D13" s="141" t="s">
        <v>123</v>
      </c>
      <c r="E13" s="37" t="s">
        <v>140</v>
      </c>
      <c r="F13" s="37"/>
      <c r="G13" s="113"/>
      <c r="H13" s="37"/>
      <c r="I13" s="132"/>
    </row>
    <row r="14" spans="1:14">
      <c r="B14" s="140"/>
      <c r="C14" s="126" t="s">
        <v>1126</v>
      </c>
      <c r="D14" s="141" t="s">
        <v>248</v>
      </c>
      <c r="E14" s="37" t="s">
        <v>140</v>
      </c>
      <c r="F14" s="37"/>
      <c r="G14" s="113"/>
      <c r="H14" s="37"/>
      <c r="I14" s="132"/>
    </row>
    <row r="15" spans="1:14">
      <c r="B15" s="140"/>
      <c r="C15" s="126" t="s">
        <v>1127</v>
      </c>
      <c r="D15" s="141" t="s">
        <v>245</v>
      </c>
      <c r="E15" s="37" t="s">
        <v>191</v>
      </c>
      <c r="F15" s="37"/>
      <c r="G15" s="113"/>
      <c r="H15" s="37"/>
      <c r="I15" s="132"/>
    </row>
    <row r="16" spans="1:14">
      <c r="B16" s="140" t="s">
        <v>1138</v>
      </c>
      <c r="C16" s="126" t="s">
        <v>1128</v>
      </c>
      <c r="D16" s="141" t="s">
        <v>147</v>
      </c>
      <c r="E16" s="37" t="s">
        <v>140</v>
      </c>
      <c r="F16" s="37"/>
      <c r="G16" s="113"/>
      <c r="H16" s="37"/>
      <c r="I16" s="132"/>
    </row>
    <row r="17" spans="2:14">
      <c r="B17" s="142" t="s">
        <v>150</v>
      </c>
      <c r="C17" s="134" t="s">
        <v>1129</v>
      </c>
      <c r="D17" s="135" t="s">
        <v>148</v>
      </c>
      <c r="E17" s="134" t="s">
        <v>141</v>
      </c>
      <c r="F17" s="143" t="s">
        <v>139</v>
      </c>
      <c r="G17" s="144" t="s">
        <v>1130</v>
      </c>
      <c r="H17" s="134" t="s">
        <v>1095</v>
      </c>
      <c r="I17" s="137"/>
    </row>
    <row r="19" spans="2:14">
      <c r="B19" s="173" t="s">
        <v>193</v>
      </c>
      <c r="C19" s="126" t="s">
        <v>1131</v>
      </c>
      <c r="D19" s="138" t="s">
        <v>146</v>
      </c>
      <c r="E19" s="126" t="s">
        <v>140</v>
      </c>
      <c r="F19" s="126"/>
      <c r="G19" s="139"/>
      <c r="H19" s="126"/>
      <c r="I19" s="126"/>
      <c r="J19" s="126"/>
      <c r="K19" s="126"/>
      <c r="L19" s="126"/>
      <c r="M19" s="126"/>
      <c r="N19" s="130"/>
    </row>
    <row r="20" spans="2:14">
      <c r="B20" s="140" t="s">
        <v>149</v>
      </c>
      <c r="C20" s="126" t="s">
        <v>1132</v>
      </c>
      <c r="D20" s="141" t="s">
        <v>123</v>
      </c>
      <c r="E20" s="37" t="s">
        <v>140</v>
      </c>
      <c r="F20" s="37"/>
      <c r="G20" s="113"/>
      <c r="H20" s="37"/>
      <c r="I20" s="37"/>
      <c r="J20" s="37"/>
      <c r="K20" s="37"/>
      <c r="L20" s="37"/>
      <c r="M20" s="37"/>
      <c r="N20" s="132"/>
    </row>
    <row r="21" spans="2:14">
      <c r="B21" s="140"/>
      <c r="C21" s="126" t="s">
        <v>1133</v>
      </c>
      <c r="D21" s="141" t="s">
        <v>248</v>
      </c>
      <c r="E21" s="37" t="s">
        <v>140</v>
      </c>
      <c r="F21" s="37"/>
      <c r="G21" s="113"/>
      <c r="H21" s="37"/>
      <c r="I21" s="37"/>
      <c r="J21" s="37"/>
      <c r="K21" s="37"/>
      <c r="L21" s="37"/>
      <c r="M21" s="37"/>
      <c r="N21" s="132"/>
    </row>
    <row r="22" spans="2:14">
      <c r="B22" s="140"/>
      <c r="C22" s="126" t="s">
        <v>1134</v>
      </c>
      <c r="D22" s="141" t="s">
        <v>245</v>
      </c>
      <c r="E22" s="37" t="s">
        <v>191</v>
      </c>
      <c r="F22" s="37"/>
      <c r="G22" s="113"/>
      <c r="H22" s="37"/>
      <c r="I22" s="37"/>
      <c r="J22" s="37"/>
      <c r="K22" s="37"/>
      <c r="L22" s="37"/>
      <c r="M22" s="37"/>
      <c r="N22" s="132"/>
    </row>
    <row r="23" spans="2:14">
      <c r="B23" s="140" t="s">
        <v>1139</v>
      </c>
      <c r="C23" s="37" t="s">
        <v>1135</v>
      </c>
      <c r="D23" s="112" t="s">
        <v>148</v>
      </c>
      <c r="E23" s="37" t="s">
        <v>141</v>
      </c>
      <c r="F23" s="96" t="s">
        <v>139</v>
      </c>
      <c r="G23" s="145" t="s">
        <v>1136</v>
      </c>
      <c r="H23" s="134" t="s">
        <v>1095</v>
      </c>
      <c r="I23" s="37"/>
      <c r="J23" s="37"/>
      <c r="K23" s="37"/>
      <c r="L23" s="37"/>
      <c r="M23" s="37"/>
      <c r="N23" s="132"/>
    </row>
    <row r="24" spans="2:14">
      <c r="B24" s="140"/>
      <c r="C24" s="146" t="s">
        <v>1137</v>
      </c>
      <c r="D24" s="112" t="s">
        <v>217</v>
      </c>
      <c r="E24" s="147" t="s">
        <v>140</v>
      </c>
      <c r="F24" s="37"/>
      <c r="G24" s="113" t="s">
        <v>223</v>
      </c>
      <c r="H24" s="37"/>
      <c r="I24" s="37"/>
      <c r="J24" s="37"/>
      <c r="K24" s="37"/>
      <c r="L24" s="37"/>
      <c r="M24" s="37"/>
      <c r="N24" s="132"/>
    </row>
    <row r="25" spans="2:14">
      <c r="B25" s="133"/>
      <c r="C25" s="134"/>
      <c r="D25" s="135" t="s">
        <v>152</v>
      </c>
      <c r="E25" s="134"/>
      <c r="F25" s="134"/>
      <c r="G25" s="136" t="s">
        <v>222</v>
      </c>
      <c r="H25" s="134"/>
      <c r="I25" s="134"/>
      <c r="J25" s="134"/>
      <c r="K25" s="134"/>
      <c r="L25" s="134"/>
      <c r="M25" s="134"/>
      <c r="N25" s="137"/>
    </row>
    <row r="26" spans="2:14">
      <c r="B26" s="37"/>
      <c r="C26" s="245" t="s">
        <v>1140</v>
      </c>
      <c r="D26" s="112" t="s">
        <v>1141</v>
      </c>
      <c r="E26" s="245" t="s">
        <v>1142</v>
      </c>
      <c r="F26" s="246" t="s">
        <v>139</v>
      </c>
      <c r="G26" s="248" t="s">
        <v>1143</v>
      </c>
      <c r="H26" s="37"/>
      <c r="I26" s="37"/>
      <c r="J26" s="37"/>
      <c r="K26" s="37"/>
      <c r="L26" s="37"/>
      <c r="M26" s="37"/>
      <c r="N26" s="37"/>
    </row>
    <row r="28" spans="2:14">
      <c r="B28" s="173" t="s">
        <v>194</v>
      </c>
      <c r="C28" s="126" t="s">
        <v>1144</v>
      </c>
      <c r="D28" s="138" t="s">
        <v>146</v>
      </c>
      <c r="E28" s="126" t="s">
        <v>140</v>
      </c>
      <c r="F28" s="126"/>
      <c r="G28" s="139"/>
      <c r="H28" s="126"/>
      <c r="I28" s="126"/>
      <c r="J28" s="126"/>
      <c r="K28" s="126"/>
      <c r="L28" s="126"/>
      <c r="M28" s="126"/>
      <c r="N28" s="130"/>
    </row>
    <row r="29" spans="2:14">
      <c r="B29" s="140" t="s">
        <v>149</v>
      </c>
      <c r="C29" s="126" t="s">
        <v>1145</v>
      </c>
      <c r="D29" s="141" t="s">
        <v>123</v>
      </c>
      <c r="E29" s="37" t="s">
        <v>140</v>
      </c>
      <c r="F29" s="37"/>
      <c r="G29" s="113"/>
      <c r="H29" s="37"/>
      <c r="I29" s="37"/>
      <c r="J29" s="37"/>
      <c r="K29" s="37"/>
      <c r="L29" s="37"/>
      <c r="M29" s="37"/>
      <c r="N29" s="132"/>
    </row>
    <row r="30" spans="2:14">
      <c r="B30" s="140"/>
      <c r="C30" s="126" t="s">
        <v>1146</v>
      </c>
      <c r="D30" s="141" t="s">
        <v>248</v>
      </c>
      <c r="E30" s="37" t="s">
        <v>140</v>
      </c>
      <c r="F30" s="37"/>
      <c r="G30" s="113"/>
      <c r="H30" s="37"/>
      <c r="I30" s="37"/>
      <c r="J30" s="37"/>
      <c r="K30" s="37"/>
      <c r="L30" s="37"/>
      <c r="M30" s="37"/>
      <c r="N30" s="132"/>
    </row>
    <row r="31" spans="2:14">
      <c r="B31" s="140"/>
      <c r="C31" s="126" t="s">
        <v>1147</v>
      </c>
      <c r="D31" s="141" t="s">
        <v>245</v>
      </c>
      <c r="E31" s="37" t="s">
        <v>191</v>
      </c>
      <c r="F31" s="37"/>
      <c r="G31" s="113"/>
      <c r="H31" s="37"/>
      <c r="I31" s="37"/>
      <c r="J31" s="37"/>
      <c r="K31" s="37"/>
      <c r="L31" s="37"/>
      <c r="M31" s="37"/>
      <c r="N31" s="132"/>
    </row>
    <row r="32" spans="2:14">
      <c r="B32" s="140" t="s">
        <v>1152</v>
      </c>
      <c r="C32" s="37" t="s">
        <v>1148</v>
      </c>
      <c r="D32" s="112" t="s">
        <v>148</v>
      </c>
      <c r="E32" s="37" t="s">
        <v>141</v>
      </c>
      <c r="F32" s="96" t="s">
        <v>139</v>
      </c>
      <c r="G32" s="145" t="s">
        <v>1149</v>
      </c>
      <c r="H32" s="134" t="s">
        <v>1095</v>
      </c>
      <c r="I32" s="37"/>
      <c r="J32" s="37"/>
      <c r="K32" s="37"/>
      <c r="L32" s="37"/>
      <c r="M32" s="37"/>
      <c r="N32" s="132"/>
    </row>
    <row r="33" spans="1:14">
      <c r="B33" s="131"/>
      <c r="C33" s="37"/>
      <c r="D33" s="112" t="s">
        <v>152</v>
      </c>
      <c r="E33" s="37"/>
      <c r="F33" s="37"/>
      <c r="G33" s="113"/>
      <c r="H33" s="37"/>
      <c r="I33" s="37"/>
      <c r="J33" s="37"/>
      <c r="K33" s="37"/>
      <c r="L33" s="37"/>
      <c r="M33" s="37"/>
      <c r="N33" s="132"/>
    </row>
    <row r="34" spans="1:14">
      <c r="B34" s="131"/>
      <c r="C34" s="148" t="s">
        <v>1150</v>
      </c>
      <c r="D34" s="112" t="s">
        <v>198</v>
      </c>
      <c r="E34" s="147" t="s">
        <v>140</v>
      </c>
      <c r="F34" s="37"/>
      <c r="G34" s="113" t="s">
        <v>224</v>
      </c>
      <c r="H34" s="37"/>
      <c r="I34" s="37"/>
      <c r="J34" s="37"/>
      <c r="K34" s="37"/>
      <c r="L34" s="37"/>
      <c r="M34" s="37"/>
      <c r="N34" s="132"/>
    </row>
    <row r="35" spans="1:14">
      <c r="B35" s="149" t="s">
        <v>195</v>
      </c>
      <c r="C35" s="150" t="s">
        <v>1151</v>
      </c>
      <c r="D35" s="135" t="s">
        <v>196</v>
      </c>
      <c r="E35" s="134" t="s">
        <v>140</v>
      </c>
      <c r="F35" s="134"/>
      <c r="G35" s="136" t="s">
        <v>197</v>
      </c>
      <c r="H35" s="134"/>
      <c r="I35" s="134"/>
      <c r="J35" s="134"/>
      <c r="K35" s="134"/>
      <c r="L35" s="134"/>
      <c r="M35" s="134"/>
      <c r="N35" s="137"/>
    </row>
    <row r="37" spans="1:14">
      <c r="B37" s="173" t="s">
        <v>254</v>
      </c>
      <c r="C37" s="126" t="s">
        <v>1153</v>
      </c>
      <c r="D37" s="138" t="s">
        <v>146</v>
      </c>
      <c r="E37" s="126" t="s">
        <v>140</v>
      </c>
      <c r="F37" s="126"/>
      <c r="G37" s="139"/>
      <c r="H37" s="126"/>
      <c r="I37" s="126"/>
      <c r="J37" s="126"/>
      <c r="K37" s="126"/>
      <c r="L37" s="126"/>
      <c r="M37" s="126"/>
      <c r="N37" s="130"/>
    </row>
    <row r="38" spans="1:14">
      <c r="B38" s="140" t="s">
        <v>149</v>
      </c>
      <c r="C38" s="126" t="s">
        <v>1154</v>
      </c>
      <c r="D38" s="141" t="s">
        <v>123</v>
      </c>
      <c r="E38" s="37" t="s">
        <v>140</v>
      </c>
      <c r="F38" s="37"/>
      <c r="G38" s="113"/>
      <c r="H38" s="37"/>
      <c r="I38" s="37"/>
      <c r="J38" s="37"/>
      <c r="K38" s="37"/>
      <c r="L38" s="37"/>
      <c r="M38" s="37"/>
      <c r="N38" s="132"/>
    </row>
    <row r="39" spans="1:14">
      <c r="B39" s="140"/>
      <c r="C39" s="126" t="s">
        <v>1155</v>
      </c>
      <c r="D39" s="141" t="s">
        <v>248</v>
      </c>
      <c r="E39" s="37" t="s">
        <v>140</v>
      </c>
      <c r="F39" s="37"/>
      <c r="G39" s="113"/>
      <c r="H39" s="37"/>
      <c r="I39" s="37"/>
      <c r="J39" s="37"/>
      <c r="K39" s="37"/>
      <c r="L39" s="37"/>
      <c r="M39" s="37"/>
      <c r="N39" s="132"/>
    </row>
    <row r="40" spans="1:14">
      <c r="B40" s="140"/>
      <c r="C40" s="126" t="s">
        <v>1156</v>
      </c>
      <c r="D40" s="141" t="s">
        <v>245</v>
      </c>
      <c r="E40" s="37" t="s">
        <v>191</v>
      </c>
      <c r="F40" s="37"/>
      <c r="G40" s="113"/>
      <c r="H40" s="37"/>
      <c r="I40" s="37"/>
      <c r="J40" s="37"/>
      <c r="K40" s="37"/>
      <c r="L40" s="37"/>
      <c r="M40" s="37"/>
      <c r="N40" s="132"/>
    </row>
    <row r="41" spans="1:14">
      <c r="B41" s="155" t="s">
        <v>1162</v>
      </c>
      <c r="C41" s="112" t="s">
        <v>1157</v>
      </c>
      <c r="D41" s="112" t="s">
        <v>148</v>
      </c>
      <c r="E41" s="37" t="s">
        <v>141</v>
      </c>
      <c r="F41" s="96" t="s">
        <v>139</v>
      </c>
      <c r="G41" s="151" t="s">
        <v>1158</v>
      </c>
      <c r="H41" s="134" t="s">
        <v>1095</v>
      </c>
      <c r="I41" s="37"/>
      <c r="J41" s="37"/>
      <c r="K41" s="37"/>
      <c r="L41" s="37"/>
      <c r="M41" s="37"/>
      <c r="N41" s="132"/>
    </row>
    <row r="42" spans="1:14">
      <c r="B42" s="131"/>
      <c r="C42" s="37"/>
      <c r="D42" s="112" t="s">
        <v>152</v>
      </c>
      <c r="E42" s="37"/>
      <c r="F42" s="37"/>
      <c r="G42" s="113"/>
      <c r="H42" s="37"/>
      <c r="I42" s="37"/>
      <c r="J42" s="37"/>
      <c r="K42" s="37"/>
      <c r="L42" s="37"/>
      <c r="M42" s="37"/>
      <c r="N42" s="132"/>
    </row>
    <row r="43" spans="1:14">
      <c r="B43" s="131"/>
      <c r="C43" s="148" t="s">
        <v>1160</v>
      </c>
      <c r="D43" s="112" t="s">
        <v>1159</v>
      </c>
      <c r="E43" s="147" t="s">
        <v>140</v>
      </c>
      <c r="F43" s="37"/>
      <c r="G43" s="247" t="s">
        <v>1161</v>
      </c>
      <c r="H43" s="37"/>
      <c r="I43" s="37"/>
      <c r="J43" s="37"/>
      <c r="K43" s="37"/>
      <c r="L43" s="37"/>
      <c r="M43" s="37"/>
      <c r="N43" s="132"/>
    </row>
    <row r="45" spans="1:14">
      <c r="A45" s="1">
        <v>4</v>
      </c>
      <c r="B45" s="212" t="s">
        <v>250</v>
      </c>
      <c r="C45" s="152" t="s">
        <v>258</v>
      </c>
    </row>
    <row r="46" spans="1:14">
      <c r="C46" t="s">
        <v>153</v>
      </c>
    </row>
    <row r="48" spans="1:14">
      <c r="A48" s="1">
        <v>5</v>
      </c>
      <c r="B48" s="213" t="s">
        <v>251</v>
      </c>
      <c r="C48" s="152" t="s">
        <v>259</v>
      </c>
    </row>
    <row r="49" spans="2:3">
      <c r="C49" s="153" t="s">
        <v>310</v>
      </c>
    </row>
    <row r="54" spans="2:3">
      <c r="B54" s="152" t="s">
        <v>311</v>
      </c>
    </row>
    <row r="55" spans="2:3">
      <c r="B55" s="152" t="s">
        <v>312</v>
      </c>
    </row>
    <row r="56" spans="2:3">
      <c r="B56" t="s">
        <v>252</v>
      </c>
    </row>
    <row r="58" spans="2:3">
      <c r="B58" s="60" t="s">
        <v>253</v>
      </c>
    </row>
    <row r="59" spans="2:3">
      <c r="B59" s="111" t="s">
        <v>260</v>
      </c>
    </row>
    <row r="60" spans="2:3">
      <c r="B60" s="60"/>
    </row>
    <row r="61" spans="2:3">
      <c r="B61" s="94" t="s">
        <v>158</v>
      </c>
    </row>
  </sheetData>
  <phoneticPr fontId="3"/>
  <pageMargins left="0.39370078740157483" right="0.39370078740157483" top="0.59055118110236227" bottom="0.59055118110236227" header="0.51181102362204722" footer="0.51181102362204722"/>
  <pageSetup paperSize="9" scale="69" orientation="landscape" horizontalDpi="4294967294" verticalDpi="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IL309"/>
  <sheetViews>
    <sheetView workbookViewId="0">
      <selection activeCell="F3" sqref="F3"/>
    </sheetView>
  </sheetViews>
  <sheetFormatPr defaultRowHeight="13.5"/>
  <cols>
    <col min="1" max="1" width="4.25" style="76" customWidth="1"/>
    <col min="2" max="2" width="12.875" style="76" customWidth="1"/>
    <col min="3" max="4" width="10.625" style="76" customWidth="1"/>
    <col min="5" max="5" width="5.25" style="76" bestFit="1" customWidth="1"/>
    <col min="6" max="6" width="12.875" style="76" customWidth="1"/>
    <col min="7" max="8" width="10.625" style="76" customWidth="1"/>
    <col min="9" max="9" width="5.25" style="76" bestFit="1" customWidth="1"/>
    <col min="10" max="12" width="10.625" style="76" customWidth="1"/>
    <col min="13" max="13" width="15.125" style="76" customWidth="1"/>
    <col min="14" max="14" width="16.625" style="76" customWidth="1"/>
    <col min="15" max="15" width="5.25" style="76" customWidth="1"/>
    <col min="16" max="16" width="10.375" style="76" customWidth="1"/>
    <col min="17" max="16384" width="9" style="76"/>
  </cols>
  <sheetData>
    <row r="1" spans="1:18" ht="25.5" customHeight="1" thickBot="1">
      <c r="A1" s="449" t="s">
        <v>170</v>
      </c>
      <c r="B1" s="449"/>
      <c r="C1" s="453" t="s">
        <v>171</v>
      </c>
      <c r="D1" s="453"/>
      <c r="E1" s="453"/>
      <c r="F1" s="453"/>
      <c r="G1" s="453"/>
      <c r="H1" s="453"/>
      <c r="I1" s="453"/>
      <c r="J1" s="453"/>
      <c r="K1" s="18"/>
      <c r="L1" s="18"/>
      <c r="M1" s="18"/>
      <c r="N1" s="18"/>
      <c r="O1" s="18"/>
      <c r="P1" s="18"/>
      <c r="Q1" s="75"/>
    </row>
    <row r="2" spans="1:18" ht="14.25" thickBot="1">
      <c r="K2" s="75"/>
      <c r="L2" s="75"/>
      <c r="M2" s="75"/>
      <c r="N2" s="75"/>
      <c r="O2" s="75"/>
      <c r="P2" s="75"/>
      <c r="Q2" s="75"/>
    </row>
    <row r="3" spans="1:18" ht="25.5" customHeight="1" thickBot="1">
      <c r="A3" s="450" t="s">
        <v>208</v>
      </c>
      <c r="B3" s="451"/>
      <c r="C3" s="454" t="s">
        <v>51</v>
      </c>
      <c r="D3" s="455"/>
      <c r="F3" s="4"/>
      <c r="G3" s="4"/>
      <c r="H3" s="4"/>
      <c r="I3" s="4"/>
      <c r="J3" s="4"/>
      <c r="K3" s="75"/>
      <c r="L3" s="75"/>
      <c r="M3" s="75"/>
      <c r="N3" s="75"/>
      <c r="O3" s="75"/>
      <c r="P3" s="75"/>
      <c r="Q3" s="75"/>
    </row>
    <row r="4" spans="1:18">
      <c r="B4" s="77"/>
      <c r="D4" s="77"/>
      <c r="F4" s="77"/>
      <c r="H4" s="77"/>
    </row>
    <row r="5" spans="1:18" s="8" customFormat="1" ht="20.25" customHeight="1">
      <c r="A5" s="6"/>
      <c r="B5" s="20" t="s">
        <v>22</v>
      </c>
      <c r="C5" s="78" t="s">
        <v>173</v>
      </c>
      <c r="D5" s="79" t="s">
        <v>174</v>
      </c>
      <c r="E5" s="80" t="s">
        <v>10</v>
      </c>
      <c r="F5" s="81" t="s">
        <v>22</v>
      </c>
      <c r="G5" s="78" t="s">
        <v>175</v>
      </c>
      <c r="H5" s="79" t="s">
        <v>176</v>
      </c>
      <c r="I5" s="7" t="s">
        <v>10</v>
      </c>
      <c r="J5" s="7" t="s">
        <v>23</v>
      </c>
      <c r="K5" s="9"/>
      <c r="L5" s="9"/>
    </row>
    <row r="6" spans="1:18" s="8" customFormat="1" ht="29.25" customHeight="1">
      <c r="A6" s="7">
        <v>1</v>
      </c>
      <c r="B6" s="2" t="str">
        <f>+②各校入力用ｼｰﾄ!K159</f>
        <v/>
      </c>
      <c r="C6" s="82" t="str">
        <f>+②各校入力用ｼｰﾄ!E159</f>
        <v/>
      </c>
      <c r="D6" s="83" t="str">
        <f>+②各校入力用ｼｰﾄ!F159</f>
        <v/>
      </c>
      <c r="E6" s="84" t="str">
        <f>+②各校入力用ｼｰﾄ!I159</f>
        <v/>
      </c>
      <c r="F6" s="85"/>
      <c r="G6" s="82"/>
      <c r="H6" s="83"/>
      <c r="I6" s="23"/>
      <c r="J6" s="22" t="str">
        <f>+②各校入力用ｼｰﾄ!$E$2</f>
        <v/>
      </c>
      <c r="K6" s="95"/>
      <c r="L6" s="96"/>
      <c r="Q6" s="76" t="s">
        <v>50</v>
      </c>
      <c r="R6" s="76" t="s">
        <v>51</v>
      </c>
    </row>
    <row r="7" spans="1:18" ht="29.25" customHeight="1">
      <c r="A7" s="7">
        <v>2</v>
      </c>
      <c r="B7" s="2" t="str">
        <f>+②各校入力用ｼｰﾄ!K160</f>
        <v/>
      </c>
      <c r="C7" s="82" t="str">
        <f>+②各校入力用ｼｰﾄ!E160</f>
        <v/>
      </c>
      <c r="D7" s="83" t="str">
        <f>+②各校入力用ｼｰﾄ!F160</f>
        <v/>
      </c>
      <c r="E7" s="84" t="str">
        <f>+②各校入力用ｼｰﾄ!I160</f>
        <v/>
      </c>
      <c r="F7" s="85"/>
      <c r="G7" s="82"/>
      <c r="H7" s="83"/>
      <c r="I7" s="23"/>
      <c r="J7" s="22" t="str">
        <f>+②各校入力用ｼｰﾄ!$E$2</f>
        <v/>
      </c>
      <c r="K7" s="95"/>
      <c r="L7" s="96"/>
      <c r="Q7" s="76" t="s">
        <v>54</v>
      </c>
      <c r="R7" s="76" t="s">
        <v>55</v>
      </c>
    </row>
    <row r="8" spans="1:18" ht="29.25" customHeight="1">
      <c r="A8" s="7">
        <v>3</v>
      </c>
      <c r="B8" s="2" t="str">
        <f>+②各校入力用ｼｰﾄ!K161</f>
        <v/>
      </c>
      <c r="C8" s="82" t="str">
        <f>+②各校入力用ｼｰﾄ!E161</f>
        <v/>
      </c>
      <c r="D8" s="83" t="str">
        <f>+②各校入力用ｼｰﾄ!F161</f>
        <v/>
      </c>
      <c r="E8" s="84" t="str">
        <f>+②各校入力用ｼｰﾄ!I161</f>
        <v/>
      </c>
      <c r="F8" s="85"/>
      <c r="G8" s="82"/>
      <c r="H8" s="83"/>
      <c r="I8" s="23"/>
      <c r="J8" s="22" t="str">
        <f>+②各校入力用ｼｰﾄ!$E$2</f>
        <v/>
      </c>
      <c r="K8" s="95"/>
      <c r="L8" s="96"/>
      <c r="Q8" s="76" t="s">
        <v>56</v>
      </c>
      <c r="R8" s="76" t="s">
        <v>57</v>
      </c>
    </row>
    <row r="9" spans="1:18" ht="29.25" customHeight="1">
      <c r="A9" s="7">
        <v>4</v>
      </c>
      <c r="B9" s="2" t="str">
        <f>+②各校入力用ｼｰﾄ!K162</f>
        <v/>
      </c>
      <c r="C9" s="82" t="str">
        <f>+②各校入力用ｼｰﾄ!E162</f>
        <v/>
      </c>
      <c r="D9" s="83" t="str">
        <f>+②各校入力用ｼｰﾄ!F162</f>
        <v/>
      </c>
      <c r="E9" s="84" t="str">
        <f>+②各校入力用ｼｰﾄ!I162</f>
        <v/>
      </c>
      <c r="F9" s="85"/>
      <c r="G9" s="82"/>
      <c r="H9" s="83"/>
      <c r="I9" s="23"/>
      <c r="J9" s="22" t="str">
        <f>+②各校入力用ｼｰﾄ!$E$2</f>
        <v/>
      </c>
      <c r="K9" s="95"/>
      <c r="L9" s="96"/>
      <c r="Q9" s="76" t="s">
        <v>170</v>
      </c>
      <c r="R9" s="76" t="s">
        <v>58</v>
      </c>
    </row>
    <row r="10" spans="1:18" ht="29.25" customHeight="1">
      <c r="A10" s="7">
        <v>5</v>
      </c>
      <c r="B10" s="2" t="str">
        <f>+②各校入力用ｼｰﾄ!K163</f>
        <v/>
      </c>
      <c r="C10" s="82" t="str">
        <f>+②各校入力用ｼｰﾄ!E163</f>
        <v/>
      </c>
      <c r="D10" s="83" t="str">
        <f>+②各校入力用ｼｰﾄ!F163</f>
        <v/>
      </c>
      <c r="E10" s="84" t="str">
        <f>+②各校入力用ｼｰﾄ!I163</f>
        <v/>
      </c>
      <c r="F10" s="85"/>
      <c r="G10" s="82"/>
      <c r="H10" s="83"/>
      <c r="I10" s="23"/>
      <c r="J10" s="22" t="str">
        <f>+②各校入力用ｼｰﾄ!$E$2</f>
        <v/>
      </c>
      <c r="K10" s="95"/>
      <c r="L10" s="96"/>
      <c r="R10" s="76" t="s">
        <v>59</v>
      </c>
    </row>
    <row r="11" spans="1:18" ht="29.25" customHeight="1">
      <c r="A11" s="7">
        <v>6</v>
      </c>
      <c r="B11" s="2" t="str">
        <f>+②各校入力用ｼｰﾄ!K164</f>
        <v/>
      </c>
      <c r="C11" s="82" t="str">
        <f>+②各校入力用ｼｰﾄ!E164</f>
        <v/>
      </c>
      <c r="D11" s="83" t="str">
        <f>+②各校入力用ｼｰﾄ!F164</f>
        <v/>
      </c>
      <c r="E11" s="84" t="str">
        <f>+②各校入力用ｼｰﾄ!I164</f>
        <v/>
      </c>
      <c r="F11" s="85"/>
      <c r="G11" s="82"/>
      <c r="H11" s="83"/>
      <c r="I11" s="23"/>
      <c r="J11" s="22" t="str">
        <f>+②各校入力用ｼｰﾄ!$E$2</f>
        <v/>
      </c>
      <c r="K11" s="95"/>
      <c r="L11" s="96"/>
      <c r="R11" s="76" t="s">
        <v>60</v>
      </c>
    </row>
    <row r="12" spans="1:18" ht="29.25" customHeight="1">
      <c r="A12" s="7">
        <v>7</v>
      </c>
      <c r="B12" s="2" t="str">
        <f>+②各校入力用ｼｰﾄ!K165</f>
        <v/>
      </c>
      <c r="C12" s="82" t="str">
        <f>+②各校入力用ｼｰﾄ!E165</f>
        <v/>
      </c>
      <c r="D12" s="83" t="str">
        <f>+②各校入力用ｼｰﾄ!F165</f>
        <v/>
      </c>
      <c r="E12" s="84" t="str">
        <f>+②各校入力用ｼｰﾄ!I165</f>
        <v/>
      </c>
      <c r="F12" s="85"/>
      <c r="G12" s="82"/>
      <c r="H12" s="83"/>
      <c r="I12" s="23"/>
      <c r="J12" s="22" t="str">
        <f>+②各校入力用ｼｰﾄ!$E$2</f>
        <v/>
      </c>
      <c r="K12" s="95"/>
      <c r="L12" s="96"/>
      <c r="R12" s="76" t="s">
        <v>61</v>
      </c>
    </row>
    <row r="13" spans="1:18" ht="29.25" customHeight="1">
      <c r="A13" s="7">
        <v>8</v>
      </c>
      <c r="B13" s="21" t="str">
        <f>+②各校入力用ｼｰﾄ!K166</f>
        <v/>
      </c>
      <c r="C13" s="86" t="str">
        <f>+②各校入力用ｼｰﾄ!E166</f>
        <v/>
      </c>
      <c r="D13" s="87" t="str">
        <f>+②各校入力用ｼｰﾄ!F166</f>
        <v/>
      </c>
      <c r="E13" s="84" t="str">
        <f>+②各校入力用ｼｰﾄ!I166</f>
        <v/>
      </c>
      <c r="F13" s="88"/>
      <c r="G13" s="86"/>
      <c r="H13" s="87"/>
      <c r="I13" s="23"/>
      <c r="J13" s="22" t="str">
        <f>+②各校入力用ｼｰﾄ!$E$2</f>
        <v/>
      </c>
      <c r="K13" s="95"/>
      <c r="L13" s="96"/>
      <c r="R13" s="76" t="s">
        <v>62</v>
      </c>
    </row>
    <row r="14" spans="1:18" ht="29.25" customHeight="1">
      <c r="A14" s="7">
        <v>9</v>
      </c>
      <c r="B14" s="21" t="str">
        <f>+②各校入力用ｼｰﾄ!K167</f>
        <v/>
      </c>
      <c r="C14" s="86" t="str">
        <f>+②各校入力用ｼｰﾄ!E167</f>
        <v/>
      </c>
      <c r="D14" s="87" t="str">
        <f>+②各校入力用ｼｰﾄ!F167</f>
        <v/>
      </c>
      <c r="E14" s="84" t="str">
        <f>+②各校入力用ｼｰﾄ!I167</f>
        <v/>
      </c>
      <c r="F14" s="88"/>
      <c r="G14" s="86"/>
      <c r="H14" s="87"/>
      <c r="I14" s="23"/>
      <c r="J14" s="22" t="str">
        <f>+②各校入力用ｼｰﾄ!$E$2</f>
        <v/>
      </c>
      <c r="K14" s="95"/>
      <c r="L14" s="96"/>
    </row>
    <row r="15" spans="1:18" ht="29.25" customHeight="1">
      <c r="A15" s="7">
        <v>10</v>
      </c>
      <c r="B15" s="21" t="str">
        <f>+②各校入力用ｼｰﾄ!K168</f>
        <v/>
      </c>
      <c r="C15" s="86" t="str">
        <f>+②各校入力用ｼｰﾄ!E168</f>
        <v/>
      </c>
      <c r="D15" s="87" t="str">
        <f>+②各校入力用ｼｰﾄ!F168</f>
        <v/>
      </c>
      <c r="E15" s="84" t="str">
        <f>+②各校入力用ｼｰﾄ!I168</f>
        <v/>
      </c>
      <c r="F15" s="88"/>
      <c r="G15" s="86"/>
      <c r="H15" s="87"/>
      <c r="I15" s="23"/>
      <c r="J15" s="22" t="str">
        <f>+②各校入力用ｼｰﾄ!$E$2</f>
        <v/>
      </c>
    </row>
    <row r="16" spans="1:18" ht="29.25" customHeight="1">
      <c r="A16" s="7">
        <v>11</v>
      </c>
      <c r="B16" s="21" t="str">
        <f>+②各校入力用ｼｰﾄ!K169</f>
        <v/>
      </c>
      <c r="C16" s="86" t="str">
        <f>+②各校入力用ｼｰﾄ!E169</f>
        <v/>
      </c>
      <c r="D16" s="87" t="str">
        <f>+②各校入力用ｼｰﾄ!F169</f>
        <v/>
      </c>
      <c r="E16" s="84" t="str">
        <f>+②各校入力用ｼｰﾄ!I169</f>
        <v/>
      </c>
      <c r="F16" s="88"/>
      <c r="G16" s="86"/>
      <c r="H16" s="87"/>
      <c r="I16" s="23"/>
      <c r="J16" s="22" t="str">
        <f>+②各校入力用ｼｰﾄ!$E$2</f>
        <v/>
      </c>
    </row>
    <row r="17" spans="1:10" ht="29.25" customHeight="1">
      <c r="A17" s="7">
        <v>12</v>
      </c>
      <c r="B17" s="21" t="str">
        <f>+②各校入力用ｼｰﾄ!K170</f>
        <v/>
      </c>
      <c r="C17" s="86" t="str">
        <f>+②各校入力用ｼｰﾄ!E170</f>
        <v/>
      </c>
      <c r="D17" s="87" t="str">
        <f>+②各校入力用ｼｰﾄ!F170</f>
        <v/>
      </c>
      <c r="E17" s="84" t="str">
        <f>+②各校入力用ｼｰﾄ!I170</f>
        <v/>
      </c>
      <c r="F17" s="88"/>
      <c r="G17" s="86"/>
      <c r="H17" s="87"/>
      <c r="I17" s="23"/>
      <c r="J17" s="22" t="str">
        <f>+②各校入力用ｼｰﾄ!$E$2</f>
        <v/>
      </c>
    </row>
    <row r="18" spans="1:10" ht="29.25" customHeight="1">
      <c r="A18" s="7">
        <v>13</v>
      </c>
      <c r="B18" s="21" t="str">
        <f>+②各校入力用ｼｰﾄ!K171</f>
        <v/>
      </c>
      <c r="C18" s="86" t="str">
        <f>+②各校入力用ｼｰﾄ!E171</f>
        <v/>
      </c>
      <c r="D18" s="87" t="str">
        <f>+②各校入力用ｼｰﾄ!F171</f>
        <v/>
      </c>
      <c r="E18" s="84" t="str">
        <f>+②各校入力用ｼｰﾄ!I171</f>
        <v/>
      </c>
      <c r="F18" s="88"/>
      <c r="G18" s="86"/>
      <c r="H18" s="87"/>
      <c r="I18" s="23"/>
      <c r="J18" s="22" t="str">
        <f>+②各校入力用ｼｰﾄ!$E$2</f>
        <v/>
      </c>
    </row>
    <row r="19" spans="1:10" ht="29.25" customHeight="1">
      <c r="A19" s="7">
        <v>14</v>
      </c>
      <c r="B19" s="21" t="str">
        <f>+②各校入力用ｼｰﾄ!K172</f>
        <v/>
      </c>
      <c r="C19" s="86" t="str">
        <f>+②各校入力用ｼｰﾄ!E172</f>
        <v/>
      </c>
      <c r="D19" s="87" t="str">
        <f>+②各校入力用ｼｰﾄ!F172</f>
        <v/>
      </c>
      <c r="E19" s="84" t="str">
        <f>+②各校入力用ｼｰﾄ!I172</f>
        <v/>
      </c>
      <c r="F19" s="88"/>
      <c r="G19" s="86"/>
      <c r="H19" s="87"/>
      <c r="I19" s="23"/>
      <c r="J19" s="22" t="str">
        <f>+②各校入力用ｼｰﾄ!$E$2</f>
        <v/>
      </c>
    </row>
    <row r="20" spans="1:10" ht="29.25" customHeight="1">
      <c r="A20" s="7">
        <v>15</v>
      </c>
      <c r="B20" s="21"/>
      <c r="C20" s="86"/>
      <c r="D20" s="87"/>
      <c r="E20" s="84"/>
      <c r="F20" s="88"/>
      <c r="G20" s="86"/>
      <c r="H20" s="87"/>
      <c r="I20" s="23"/>
      <c r="J20" s="22"/>
    </row>
    <row r="21" spans="1:10" ht="29.25" customHeight="1">
      <c r="A21" s="7">
        <v>16</v>
      </c>
      <c r="B21" s="21"/>
      <c r="C21" s="86"/>
      <c r="D21" s="87"/>
      <c r="E21" s="84"/>
      <c r="F21" s="88"/>
      <c r="G21" s="86"/>
      <c r="H21" s="87"/>
      <c r="I21" s="23"/>
      <c r="J21" s="22"/>
    </row>
    <row r="22" spans="1:10" ht="29.25" customHeight="1">
      <c r="A22" s="7">
        <v>17</v>
      </c>
      <c r="B22" s="21"/>
      <c r="C22" s="86"/>
      <c r="D22" s="87"/>
      <c r="E22" s="84"/>
      <c r="F22" s="88"/>
      <c r="G22" s="86"/>
      <c r="H22" s="87"/>
      <c r="I22" s="23"/>
      <c r="J22" s="22"/>
    </row>
    <row r="23" spans="1:10" ht="29.25" customHeight="1">
      <c r="A23" s="7">
        <v>18</v>
      </c>
      <c r="B23" s="21"/>
      <c r="C23" s="86"/>
      <c r="D23" s="87"/>
      <c r="E23" s="84"/>
      <c r="F23" s="88"/>
      <c r="G23" s="86"/>
      <c r="H23" s="87"/>
      <c r="I23" s="23"/>
      <c r="J23" s="22"/>
    </row>
    <row r="24" spans="1:10" ht="29.25" customHeight="1">
      <c r="A24" s="7">
        <v>19</v>
      </c>
      <c r="B24" s="21"/>
      <c r="C24" s="86"/>
      <c r="D24" s="87"/>
      <c r="E24" s="84"/>
      <c r="F24" s="88"/>
      <c r="G24" s="86"/>
      <c r="H24" s="87"/>
      <c r="I24" s="23"/>
      <c r="J24" s="22"/>
    </row>
    <row r="25" spans="1:10" ht="29.25" customHeight="1">
      <c r="A25" s="7">
        <v>20</v>
      </c>
      <c r="B25" s="21"/>
      <c r="C25" s="86"/>
      <c r="D25" s="87"/>
      <c r="E25" s="84"/>
      <c r="F25" s="88"/>
      <c r="G25" s="86"/>
      <c r="H25" s="87"/>
      <c r="I25" s="23"/>
      <c r="J25" s="22"/>
    </row>
    <row r="26" spans="1:10" ht="29.25" customHeight="1">
      <c r="A26" s="7">
        <v>21</v>
      </c>
      <c r="B26" s="21"/>
      <c r="C26" s="86"/>
      <c r="D26" s="87"/>
      <c r="E26" s="84"/>
      <c r="F26" s="88"/>
      <c r="G26" s="86"/>
      <c r="H26" s="87"/>
      <c r="I26" s="23"/>
      <c r="J26" s="22"/>
    </row>
    <row r="27" spans="1:10" ht="29.25" customHeight="1">
      <c r="A27" s="7">
        <v>22</v>
      </c>
      <c r="B27" s="21"/>
      <c r="C27" s="86"/>
      <c r="D27" s="87"/>
      <c r="E27" s="84"/>
      <c r="F27" s="88"/>
      <c r="G27" s="86"/>
      <c r="H27" s="87"/>
      <c r="I27" s="23"/>
      <c r="J27" s="22"/>
    </row>
    <row r="28" spans="1:10" ht="29.25" customHeight="1">
      <c r="A28" s="7">
        <v>23</v>
      </c>
      <c r="B28" s="21"/>
      <c r="C28" s="86"/>
      <c r="D28" s="87"/>
      <c r="E28" s="84"/>
      <c r="F28" s="88"/>
      <c r="G28" s="86"/>
      <c r="H28" s="87"/>
      <c r="I28" s="23"/>
      <c r="J28" s="22"/>
    </row>
    <row r="29" spans="1:10" ht="29.25" customHeight="1">
      <c r="A29" s="7">
        <v>24</v>
      </c>
      <c r="B29" s="21"/>
      <c r="C29" s="86"/>
      <c r="D29" s="87"/>
      <c r="E29" s="84"/>
      <c r="F29" s="88"/>
      <c r="G29" s="86"/>
      <c r="H29" s="87"/>
      <c r="I29" s="23"/>
      <c r="J29" s="22"/>
    </row>
    <row r="30" spans="1:10" ht="29.25" customHeight="1">
      <c r="A30" s="7">
        <v>25</v>
      </c>
      <c r="B30" s="21"/>
      <c r="C30" s="86"/>
      <c r="D30" s="87"/>
      <c r="E30" s="84"/>
      <c r="F30" s="88"/>
      <c r="G30" s="86"/>
      <c r="H30" s="87"/>
      <c r="I30" s="23"/>
      <c r="J30" s="22"/>
    </row>
    <row r="31" spans="1:10" ht="29.25" customHeight="1">
      <c r="A31" s="7">
        <v>26</v>
      </c>
      <c r="B31" s="21"/>
      <c r="C31" s="86"/>
      <c r="D31" s="87"/>
      <c r="E31" s="84"/>
      <c r="F31" s="88"/>
      <c r="G31" s="86"/>
      <c r="H31" s="87"/>
      <c r="I31" s="23"/>
      <c r="J31" s="22"/>
    </row>
    <row r="32" spans="1:10" ht="29.25" customHeight="1">
      <c r="A32" s="7">
        <v>27</v>
      </c>
      <c r="B32" s="21"/>
      <c r="C32" s="86"/>
      <c r="D32" s="87"/>
      <c r="E32" s="84"/>
      <c r="F32" s="88"/>
      <c r="G32" s="86"/>
      <c r="H32" s="87"/>
      <c r="I32" s="23"/>
      <c r="J32" s="22"/>
    </row>
    <row r="33" spans="1:10" ht="29.25" customHeight="1">
      <c r="A33" s="7">
        <v>28</v>
      </c>
      <c r="B33" s="21"/>
      <c r="C33" s="86"/>
      <c r="D33" s="87"/>
      <c r="E33" s="84"/>
      <c r="F33" s="88"/>
      <c r="G33" s="86"/>
      <c r="H33" s="87"/>
      <c r="I33" s="23"/>
      <c r="J33" s="22"/>
    </row>
    <row r="34" spans="1:10" ht="29.25" customHeight="1">
      <c r="A34" s="7">
        <v>29</v>
      </c>
      <c r="B34" s="21"/>
      <c r="C34" s="86"/>
      <c r="D34" s="87"/>
      <c r="E34" s="84"/>
      <c r="F34" s="88"/>
      <c r="G34" s="86"/>
      <c r="H34" s="87"/>
      <c r="I34" s="23"/>
      <c r="J34" s="22"/>
    </row>
    <row r="35" spans="1:10" ht="29.25" customHeight="1">
      <c r="A35" s="7">
        <v>30</v>
      </c>
      <c r="B35" s="21"/>
      <c r="C35" s="86"/>
      <c r="D35" s="87"/>
      <c r="E35" s="84"/>
      <c r="F35" s="88"/>
      <c r="G35" s="86"/>
      <c r="H35" s="87"/>
      <c r="I35" s="23"/>
      <c r="J35" s="22"/>
    </row>
    <row r="36" spans="1:10" ht="29.25" customHeight="1">
      <c r="A36" s="7">
        <v>31</v>
      </c>
      <c r="B36" s="21"/>
      <c r="C36" s="86"/>
      <c r="D36" s="87"/>
      <c r="E36" s="84"/>
      <c r="F36" s="88"/>
      <c r="G36" s="86"/>
      <c r="H36" s="87"/>
      <c r="I36" s="23"/>
      <c r="J36" s="22"/>
    </row>
    <row r="37" spans="1:10" ht="29.25" customHeight="1">
      <c r="A37" s="7">
        <v>32</v>
      </c>
      <c r="B37" s="21"/>
      <c r="C37" s="86"/>
      <c r="D37" s="87"/>
      <c r="E37" s="84"/>
      <c r="F37" s="88"/>
      <c r="G37" s="86"/>
      <c r="H37" s="87"/>
      <c r="I37" s="23"/>
      <c r="J37" s="22"/>
    </row>
    <row r="38" spans="1:10" ht="29.25" customHeight="1">
      <c r="A38" s="7">
        <v>33</v>
      </c>
      <c r="B38" s="21"/>
      <c r="C38" s="86"/>
      <c r="D38" s="87"/>
      <c r="E38" s="84"/>
      <c r="F38" s="88"/>
      <c r="G38" s="86"/>
      <c r="H38" s="87"/>
      <c r="I38" s="23"/>
      <c r="J38" s="22"/>
    </row>
    <row r="39" spans="1:10" ht="29.25" customHeight="1">
      <c r="A39" s="7">
        <v>34</v>
      </c>
      <c r="B39" s="21"/>
      <c r="C39" s="86"/>
      <c r="D39" s="87"/>
      <c r="E39" s="84"/>
      <c r="F39" s="88"/>
      <c r="G39" s="86"/>
      <c r="H39" s="87"/>
      <c r="I39" s="23"/>
      <c r="J39" s="22"/>
    </row>
    <row r="40" spans="1:10" ht="29.25" customHeight="1">
      <c r="A40" s="7">
        <v>35</v>
      </c>
      <c r="B40" s="21"/>
      <c r="C40" s="86"/>
      <c r="D40" s="87"/>
      <c r="E40" s="84"/>
      <c r="F40" s="88"/>
      <c r="G40" s="86"/>
      <c r="H40" s="87"/>
      <c r="I40" s="23"/>
      <c r="J40" s="22"/>
    </row>
    <row r="41" spans="1:10" ht="29.25" customHeight="1">
      <c r="A41" s="7">
        <v>36</v>
      </c>
      <c r="B41" s="21"/>
      <c r="C41" s="86"/>
      <c r="D41" s="87"/>
      <c r="E41" s="84"/>
      <c r="F41" s="88"/>
      <c r="G41" s="86"/>
      <c r="H41" s="87"/>
      <c r="I41" s="23"/>
      <c r="J41" s="22"/>
    </row>
    <row r="42" spans="1:10" ht="29.25" customHeight="1">
      <c r="A42" s="7">
        <v>37</v>
      </c>
      <c r="B42" s="21"/>
      <c r="C42" s="86"/>
      <c r="D42" s="87"/>
      <c r="E42" s="84"/>
      <c r="F42" s="88"/>
      <c r="G42" s="86"/>
      <c r="H42" s="87"/>
      <c r="I42" s="23"/>
      <c r="J42" s="22"/>
    </row>
    <row r="43" spans="1:10" ht="29.25" customHeight="1">
      <c r="A43" s="7">
        <v>38</v>
      </c>
      <c r="B43" s="21"/>
      <c r="C43" s="86"/>
      <c r="D43" s="87"/>
      <c r="E43" s="84"/>
      <c r="F43" s="88"/>
      <c r="G43" s="86"/>
      <c r="H43" s="87"/>
      <c r="I43" s="23"/>
      <c r="J43" s="22"/>
    </row>
    <row r="44" spans="1:10" ht="29.25" customHeight="1">
      <c r="A44" s="7">
        <v>39</v>
      </c>
      <c r="B44" s="21"/>
      <c r="C44" s="86"/>
      <c r="D44" s="87"/>
      <c r="E44" s="84"/>
      <c r="F44" s="88"/>
      <c r="G44" s="86"/>
      <c r="H44" s="87"/>
      <c r="I44" s="23"/>
      <c r="J44" s="22"/>
    </row>
    <row r="45" spans="1:10" ht="29.25" customHeight="1">
      <c r="A45" s="7">
        <v>40</v>
      </c>
      <c r="B45" s="21"/>
      <c r="C45" s="86"/>
      <c r="D45" s="87"/>
      <c r="E45" s="84"/>
      <c r="F45" s="88"/>
      <c r="G45" s="86"/>
      <c r="H45" s="87"/>
      <c r="I45" s="23"/>
      <c r="J45" s="22"/>
    </row>
    <row r="46" spans="1:10" ht="29.25" customHeight="1">
      <c r="A46" s="7">
        <v>41</v>
      </c>
      <c r="B46" s="21"/>
      <c r="C46" s="86"/>
      <c r="D46" s="87"/>
      <c r="E46" s="84"/>
      <c r="F46" s="88"/>
      <c r="G46" s="86"/>
      <c r="H46" s="87"/>
      <c r="I46" s="23"/>
      <c r="J46" s="22"/>
    </row>
    <row r="47" spans="1:10" ht="29.25" customHeight="1">
      <c r="A47" s="7">
        <v>42</v>
      </c>
      <c r="B47" s="21"/>
      <c r="C47" s="86"/>
      <c r="D47" s="87"/>
      <c r="E47" s="84"/>
      <c r="F47" s="88"/>
      <c r="G47" s="86"/>
      <c r="H47" s="87"/>
      <c r="I47" s="23"/>
      <c r="J47" s="22"/>
    </row>
    <row r="48" spans="1:10" ht="29.25" customHeight="1">
      <c r="A48" s="7">
        <v>43</v>
      </c>
      <c r="B48" s="21"/>
      <c r="C48" s="86"/>
      <c r="D48" s="87"/>
      <c r="E48" s="84"/>
      <c r="F48" s="88"/>
      <c r="G48" s="86"/>
      <c r="H48" s="87"/>
      <c r="I48" s="23"/>
      <c r="J48" s="22"/>
    </row>
    <row r="49" spans="1:10" ht="29.25" customHeight="1">
      <c r="A49" s="7">
        <v>44</v>
      </c>
      <c r="B49" s="21"/>
      <c r="C49" s="86"/>
      <c r="D49" s="87"/>
      <c r="E49" s="84"/>
      <c r="F49" s="88"/>
      <c r="G49" s="86"/>
      <c r="H49" s="87"/>
      <c r="I49" s="23"/>
      <c r="J49" s="22"/>
    </row>
    <row r="50" spans="1:10" ht="29.25" customHeight="1">
      <c r="A50" s="7">
        <v>45</v>
      </c>
      <c r="B50" s="21"/>
      <c r="C50" s="86"/>
      <c r="D50" s="87"/>
      <c r="E50" s="84"/>
      <c r="F50" s="88"/>
      <c r="G50" s="86"/>
      <c r="H50" s="87"/>
      <c r="I50" s="23"/>
      <c r="J50" s="22"/>
    </row>
    <row r="51" spans="1:10" ht="29.25" customHeight="1">
      <c r="A51" s="7">
        <v>46</v>
      </c>
      <c r="B51" s="21"/>
      <c r="C51" s="86"/>
      <c r="D51" s="87"/>
      <c r="E51" s="84"/>
      <c r="F51" s="88"/>
      <c r="G51" s="86"/>
      <c r="H51" s="87"/>
      <c r="I51" s="23"/>
      <c r="J51" s="22"/>
    </row>
    <row r="52" spans="1:10" ht="29.25" customHeight="1">
      <c r="A52" s="7">
        <v>47</v>
      </c>
      <c r="B52" s="21"/>
      <c r="C52" s="86"/>
      <c r="D52" s="87"/>
      <c r="E52" s="84"/>
      <c r="F52" s="88"/>
      <c r="G52" s="86"/>
      <c r="H52" s="87"/>
      <c r="I52" s="23"/>
      <c r="J52" s="22"/>
    </row>
    <row r="53" spans="1:10" ht="29.25" customHeight="1">
      <c r="A53" s="7">
        <v>48</v>
      </c>
      <c r="B53" s="21"/>
      <c r="C53" s="86"/>
      <c r="D53" s="87"/>
      <c r="E53" s="84"/>
      <c r="F53" s="88"/>
      <c r="G53" s="86"/>
      <c r="H53" s="87"/>
      <c r="I53" s="23"/>
      <c r="J53" s="22"/>
    </row>
    <row r="54" spans="1:10" ht="29.25" customHeight="1">
      <c r="A54" s="7">
        <v>49</v>
      </c>
      <c r="B54" s="21"/>
      <c r="C54" s="86"/>
      <c r="D54" s="87"/>
      <c r="E54" s="84"/>
      <c r="F54" s="88"/>
      <c r="G54" s="86"/>
      <c r="H54" s="87"/>
      <c r="I54" s="23"/>
      <c r="J54" s="22"/>
    </row>
    <row r="55" spans="1:10" ht="29.25" customHeight="1">
      <c r="A55" s="7">
        <v>50</v>
      </c>
      <c r="B55" s="21"/>
      <c r="C55" s="86"/>
      <c r="D55" s="87"/>
      <c r="E55" s="84"/>
      <c r="F55" s="88"/>
      <c r="G55" s="86"/>
      <c r="H55" s="87"/>
      <c r="I55" s="23"/>
      <c r="J55" s="22"/>
    </row>
    <row r="56" spans="1:10" ht="29.25" customHeight="1">
      <c r="A56" s="7">
        <v>51</v>
      </c>
      <c r="B56" s="21"/>
      <c r="C56" s="86"/>
      <c r="D56" s="87"/>
      <c r="E56" s="84"/>
      <c r="F56" s="88"/>
      <c r="G56" s="86"/>
      <c r="H56" s="87"/>
      <c r="I56" s="23"/>
      <c r="J56" s="22"/>
    </row>
    <row r="57" spans="1:10" ht="29.25" customHeight="1">
      <c r="A57" s="7">
        <v>52</v>
      </c>
      <c r="B57" s="21"/>
      <c r="C57" s="86"/>
      <c r="D57" s="87"/>
      <c r="E57" s="84"/>
      <c r="F57" s="88"/>
      <c r="G57" s="86"/>
      <c r="H57" s="87"/>
      <c r="I57" s="23"/>
      <c r="J57" s="22"/>
    </row>
    <row r="58" spans="1:10" ht="29.25" customHeight="1">
      <c r="A58" s="7">
        <v>53</v>
      </c>
      <c r="B58" s="21"/>
      <c r="C58" s="86"/>
      <c r="D58" s="87"/>
      <c r="E58" s="84"/>
      <c r="F58" s="88"/>
      <c r="G58" s="86"/>
      <c r="H58" s="87"/>
      <c r="I58" s="23"/>
      <c r="J58" s="22"/>
    </row>
    <row r="59" spans="1:10" ht="29.25" customHeight="1">
      <c r="A59" s="7">
        <v>54</v>
      </c>
      <c r="B59" s="21"/>
      <c r="C59" s="86"/>
      <c r="D59" s="87"/>
      <c r="E59" s="84"/>
      <c r="F59" s="88"/>
      <c r="G59" s="86"/>
      <c r="H59" s="87"/>
      <c r="I59" s="23"/>
      <c r="J59" s="22"/>
    </row>
    <row r="60" spans="1:10" ht="29.25" customHeight="1">
      <c r="A60" s="7">
        <v>55</v>
      </c>
      <c r="B60" s="21"/>
      <c r="C60" s="86"/>
      <c r="D60" s="87"/>
      <c r="E60" s="84"/>
      <c r="F60" s="88"/>
      <c r="G60" s="86"/>
      <c r="H60" s="87"/>
      <c r="I60" s="23"/>
      <c r="J60" s="22"/>
    </row>
    <row r="61" spans="1:10" ht="29.25" customHeight="1">
      <c r="A61" s="7">
        <v>56</v>
      </c>
      <c r="B61" s="21"/>
      <c r="C61" s="86"/>
      <c r="D61" s="87"/>
      <c r="E61" s="84"/>
      <c r="F61" s="88"/>
      <c r="G61" s="86"/>
      <c r="H61" s="87"/>
      <c r="I61" s="23"/>
      <c r="J61" s="22"/>
    </row>
    <row r="62" spans="1:10" ht="29.25" customHeight="1">
      <c r="A62" s="7">
        <v>57</v>
      </c>
      <c r="B62" s="21"/>
      <c r="C62" s="86"/>
      <c r="D62" s="87"/>
      <c r="E62" s="84"/>
      <c r="F62" s="88"/>
      <c r="G62" s="86"/>
      <c r="H62" s="87"/>
      <c r="I62" s="23"/>
      <c r="J62" s="22"/>
    </row>
    <row r="63" spans="1:10" ht="29.25" customHeight="1">
      <c r="A63" s="7">
        <v>58</v>
      </c>
      <c r="B63" s="21"/>
      <c r="C63" s="86"/>
      <c r="D63" s="87"/>
      <c r="E63" s="84"/>
      <c r="F63" s="88"/>
      <c r="G63" s="86"/>
      <c r="H63" s="87"/>
      <c r="I63" s="23"/>
      <c r="J63" s="22"/>
    </row>
    <row r="64" spans="1:10" ht="29.25" customHeight="1">
      <c r="A64" s="7">
        <v>59</v>
      </c>
      <c r="B64" s="21"/>
      <c r="C64" s="86"/>
      <c r="D64" s="87"/>
      <c r="E64" s="84"/>
      <c r="F64" s="88"/>
      <c r="G64" s="86"/>
      <c r="H64" s="87"/>
      <c r="I64" s="23"/>
      <c r="J64" s="22"/>
    </row>
    <row r="65" spans="1:10" ht="29.25" customHeight="1">
      <c r="A65" s="7">
        <v>60</v>
      </c>
      <c r="B65" s="21"/>
      <c r="C65" s="86"/>
      <c r="D65" s="87"/>
      <c r="E65" s="84"/>
      <c r="F65" s="88"/>
      <c r="G65" s="86"/>
      <c r="H65" s="87"/>
      <c r="I65" s="23"/>
      <c r="J65" s="22"/>
    </row>
    <row r="66" spans="1:10" ht="29.25" customHeight="1">
      <c r="A66" s="7">
        <v>61</v>
      </c>
      <c r="B66" s="21"/>
      <c r="C66" s="86"/>
      <c r="D66" s="87"/>
      <c r="E66" s="84"/>
      <c r="F66" s="88"/>
      <c r="G66" s="86"/>
      <c r="H66" s="87"/>
      <c r="I66" s="23"/>
      <c r="J66" s="22"/>
    </row>
    <row r="67" spans="1:10" ht="29.25" customHeight="1">
      <c r="A67" s="7">
        <v>62</v>
      </c>
      <c r="B67" s="21"/>
      <c r="C67" s="86"/>
      <c r="D67" s="87"/>
      <c r="E67" s="84"/>
      <c r="F67" s="88"/>
      <c r="G67" s="86"/>
      <c r="H67" s="87"/>
      <c r="I67" s="23"/>
      <c r="J67" s="22"/>
    </row>
    <row r="68" spans="1:10" ht="29.25" customHeight="1">
      <c r="A68" s="7">
        <v>63</v>
      </c>
      <c r="B68" s="21"/>
      <c r="C68" s="86"/>
      <c r="D68" s="87"/>
      <c r="E68" s="84"/>
      <c r="F68" s="88"/>
      <c r="G68" s="86"/>
      <c r="H68" s="87"/>
      <c r="I68" s="23"/>
      <c r="J68" s="22"/>
    </row>
    <row r="69" spans="1:10" ht="29.25" customHeight="1">
      <c r="A69" s="7">
        <v>64</v>
      </c>
      <c r="B69" s="21"/>
      <c r="C69" s="86"/>
      <c r="D69" s="87"/>
      <c r="E69" s="84"/>
      <c r="F69" s="88"/>
      <c r="G69" s="86"/>
      <c r="H69" s="87"/>
      <c r="I69" s="23"/>
      <c r="J69" s="22"/>
    </row>
    <row r="70" spans="1:10" ht="29.25" customHeight="1">
      <c r="A70" s="7">
        <v>65</v>
      </c>
      <c r="B70" s="21"/>
      <c r="C70" s="86"/>
      <c r="D70" s="87"/>
      <c r="E70" s="84"/>
      <c r="F70" s="88"/>
      <c r="G70" s="86"/>
      <c r="H70" s="87"/>
      <c r="I70" s="23"/>
      <c r="J70" s="22"/>
    </row>
    <row r="71" spans="1:10" ht="29.25" customHeight="1">
      <c r="A71" s="7">
        <v>66</v>
      </c>
      <c r="B71" s="21"/>
      <c r="C71" s="86"/>
      <c r="D71" s="87"/>
      <c r="E71" s="84"/>
      <c r="F71" s="88"/>
      <c r="G71" s="86"/>
      <c r="H71" s="87"/>
      <c r="I71" s="23"/>
      <c r="J71" s="22"/>
    </row>
    <row r="72" spans="1:10" ht="29.25" customHeight="1">
      <c r="A72" s="7">
        <v>67</v>
      </c>
      <c r="B72" s="21"/>
      <c r="C72" s="86"/>
      <c r="D72" s="87"/>
      <c r="E72" s="84"/>
      <c r="F72" s="88"/>
      <c r="G72" s="86"/>
      <c r="H72" s="87"/>
      <c r="I72" s="23"/>
      <c r="J72" s="22"/>
    </row>
    <row r="73" spans="1:10" ht="29.25" customHeight="1">
      <c r="A73" s="7">
        <v>68</v>
      </c>
      <c r="B73" s="21"/>
      <c r="C73" s="86"/>
      <c r="D73" s="87"/>
      <c r="E73" s="84"/>
      <c r="F73" s="88"/>
      <c r="G73" s="86"/>
      <c r="H73" s="87"/>
      <c r="I73" s="23"/>
      <c r="J73" s="22"/>
    </row>
    <row r="74" spans="1:10" ht="29.25" customHeight="1">
      <c r="A74" s="7">
        <v>69</v>
      </c>
      <c r="B74" s="21"/>
      <c r="C74" s="86"/>
      <c r="D74" s="87"/>
      <c r="E74" s="84"/>
      <c r="F74" s="88"/>
      <c r="G74" s="86"/>
      <c r="H74" s="87"/>
      <c r="I74" s="23"/>
      <c r="J74" s="22"/>
    </row>
    <row r="75" spans="1:10" ht="29.25" customHeight="1">
      <c r="A75" s="7">
        <v>70</v>
      </c>
      <c r="B75" s="21"/>
      <c r="C75" s="86"/>
      <c r="D75" s="87"/>
      <c r="E75" s="84"/>
      <c r="F75" s="88"/>
      <c r="G75" s="86"/>
      <c r="H75" s="87"/>
      <c r="I75" s="23"/>
      <c r="J75" s="22"/>
    </row>
    <row r="76" spans="1:10" ht="29.25" customHeight="1">
      <c r="A76" s="7">
        <v>71</v>
      </c>
      <c r="B76" s="21"/>
      <c r="C76" s="86"/>
      <c r="D76" s="87"/>
      <c r="E76" s="84"/>
      <c r="F76" s="88"/>
      <c r="G76" s="86"/>
      <c r="H76" s="87"/>
      <c r="I76" s="23"/>
      <c r="J76" s="22"/>
    </row>
    <row r="77" spans="1:10" ht="29.25" customHeight="1">
      <c r="A77" s="7">
        <v>72</v>
      </c>
      <c r="B77" s="21"/>
      <c r="C77" s="86"/>
      <c r="D77" s="87"/>
      <c r="E77" s="84"/>
      <c r="F77" s="88"/>
      <c r="G77" s="86"/>
      <c r="H77" s="87"/>
      <c r="I77" s="23"/>
      <c r="J77" s="22"/>
    </row>
    <row r="78" spans="1:10" ht="29.25" customHeight="1">
      <c r="A78" s="7">
        <v>73</v>
      </c>
      <c r="B78" s="21"/>
      <c r="C78" s="86"/>
      <c r="D78" s="87"/>
      <c r="E78" s="84"/>
      <c r="F78" s="88"/>
      <c r="G78" s="86"/>
      <c r="H78" s="87"/>
      <c r="I78" s="23"/>
      <c r="J78" s="22"/>
    </row>
    <row r="79" spans="1:10" ht="29.25" customHeight="1">
      <c r="A79" s="7">
        <v>74</v>
      </c>
      <c r="B79" s="21"/>
      <c r="C79" s="86"/>
      <c r="D79" s="87"/>
      <c r="E79" s="84"/>
      <c r="F79" s="88"/>
      <c r="G79" s="86"/>
      <c r="H79" s="87"/>
      <c r="I79" s="23"/>
      <c r="J79" s="22"/>
    </row>
    <row r="80" spans="1:10" ht="29.25" customHeight="1">
      <c r="A80" s="7">
        <v>75</v>
      </c>
      <c r="B80" s="21"/>
      <c r="C80" s="86"/>
      <c r="D80" s="87"/>
      <c r="E80" s="84"/>
      <c r="F80" s="88"/>
      <c r="G80" s="86"/>
      <c r="H80" s="87"/>
      <c r="I80" s="23"/>
      <c r="J80" s="22"/>
    </row>
    <row r="81" spans="1:10" ht="29.25" customHeight="1">
      <c r="A81" s="7">
        <v>76</v>
      </c>
      <c r="B81" s="21"/>
      <c r="C81" s="86"/>
      <c r="D81" s="87"/>
      <c r="E81" s="84"/>
      <c r="F81" s="88"/>
      <c r="G81" s="86"/>
      <c r="H81" s="87"/>
      <c r="I81" s="23"/>
      <c r="J81" s="22"/>
    </row>
    <row r="82" spans="1:10" ht="29.25" customHeight="1">
      <c r="A82" s="7">
        <v>77</v>
      </c>
      <c r="B82" s="21"/>
      <c r="C82" s="86"/>
      <c r="D82" s="87"/>
      <c r="E82" s="84"/>
      <c r="F82" s="88"/>
      <c r="G82" s="86"/>
      <c r="H82" s="87"/>
      <c r="I82" s="23"/>
      <c r="J82" s="22"/>
    </row>
    <row r="83" spans="1:10" ht="29.25" customHeight="1">
      <c r="A83" s="7">
        <v>78</v>
      </c>
      <c r="B83" s="21"/>
      <c r="C83" s="86"/>
      <c r="D83" s="87"/>
      <c r="E83" s="84"/>
      <c r="F83" s="88"/>
      <c r="G83" s="86"/>
      <c r="H83" s="87"/>
      <c r="I83" s="23"/>
      <c r="J83" s="22"/>
    </row>
    <row r="84" spans="1:10" ht="29.25" customHeight="1">
      <c r="A84" s="7">
        <v>79</v>
      </c>
      <c r="B84" s="21"/>
      <c r="C84" s="86"/>
      <c r="D84" s="87"/>
      <c r="E84" s="84"/>
      <c r="F84" s="88"/>
      <c r="G84" s="86"/>
      <c r="H84" s="87"/>
      <c r="I84" s="23"/>
      <c r="J84" s="22"/>
    </row>
    <row r="85" spans="1:10" ht="29.25" customHeight="1">
      <c r="A85" s="7">
        <v>80</v>
      </c>
      <c r="B85" s="21"/>
      <c r="C85" s="86"/>
      <c r="D85" s="87"/>
      <c r="E85" s="84"/>
      <c r="F85" s="88"/>
      <c r="G85" s="86"/>
      <c r="H85" s="87"/>
      <c r="I85" s="23"/>
      <c r="J85" s="22"/>
    </row>
    <row r="86" spans="1:10" ht="29.25" customHeight="1">
      <c r="A86" s="7">
        <v>81</v>
      </c>
      <c r="B86" s="21"/>
      <c r="C86" s="86"/>
      <c r="D86" s="87"/>
      <c r="E86" s="84"/>
      <c r="F86" s="88"/>
      <c r="G86" s="86"/>
      <c r="H86" s="87"/>
      <c r="I86" s="23"/>
      <c r="J86" s="22"/>
    </row>
    <row r="87" spans="1:10" ht="29.25" customHeight="1">
      <c r="A87" s="7">
        <v>82</v>
      </c>
      <c r="B87" s="21"/>
      <c r="C87" s="86"/>
      <c r="D87" s="87"/>
      <c r="E87" s="84"/>
      <c r="F87" s="88"/>
      <c r="G87" s="86"/>
      <c r="H87" s="87"/>
      <c r="I87" s="23"/>
      <c r="J87" s="22"/>
    </row>
    <row r="88" spans="1:10" ht="29.25" customHeight="1">
      <c r="A88" s="7">
        <v>83</v>
      </c>
      <c r="B88" s="21"/>
      <c r="C88" s="86"/>
      <c r="D88" s="87"/>
      <c r="E88" s="84"/>
      <c r="F88" s="88"/>
      <c r="G88" s="86"/>
      <c r="H88" s="87"/>
      <c r="I88" s="23"/>
      <c r="J88" s="22"/>
    </row>
    <row r="89" spans="1:10" ht="29.25" customHeight="1">
      <c r="A89" s="7">
        <v>84</v>
      </c>
      <c r="B89" s="21"/>
      <c r="C89" s="86"/>
      <c r="D89" s="87"/>
      <c r="E89" s="84"/>
      <c r="F89" s="88"/>
      <c r="G89" s="86"/>
      <c r="H89" s="87"/>
      <c r="I89" s="23"/>
      <c r="J89" s="22"/>
    </row>
    <row r="90" spans="1:10" ht="29.25" customHeight="1">
      <c r="A90" s="7">
        <v>85</v>
      </c>
      <c r="B90" s="21"/>
      <c r="C90" s="86"/>
      <c r="D90" s="87"/>
      <c r="E90" s="84"/>
      <c r="F90" s="88"/>
      <c r="G90" s="86"/>
      <c r="H90" s="87"/>
      <c r="I90" s="23"/>
      <c r="J90" s="22"/>
    </row>
    <row r="91" spans="1:10" ht="29.25" customHeight="1">
      <c r="A91" s="7">
        <v>86</v>
      </c>
      <c r="B91" s="21"/>
      <c r="C91" s="86"/>
      <c r="D91" s="87"/>
      <c r="E91" s="84"/>
      <c r="F91" s="88"/>
      <c r="G91" s="86"/>
      <c r="H91" s="87"/>
      <c r="I91" s="23"/>
      <c r="J91" s="22"/>
    </row>
    <row r="92" spans="1:10" ht="29.25" customHeight="1">
      <c r="A92" s="7">
        <v>87</v>
      </c>
      <c r="B92" s="21"/>
      <c r="C92" s="86"/>
      <c r="D92" s="87"/>
      <c r="E92" s="84"/>
      <c r="F92" s="88"/>
      <c r="G92" s="86"/>
      <c r="H92" s="87"/>
      <c r="I92" s="23"/>
      <c r="J92" s="22"/>
    </row>
    <row r="93" spans="1:10" ht="29.25" customHeight="1">
      <c r="A93" s="7">
        <v>88</v>
      </c>
      <c r="B93" s="21"/>
      <c r="C93" s="86"/>
      <c r="D93" s="87"/>
      <c r="E93" s="84"/>
      <c r="F93" s="88"/>
      <c r="G93" s="86"/>
      <c r="H93" s="87"/>
      <c r="I93" s="23"/>
      <c r="J93" s="22"/>
    </row>
    <row r="94" spans="1:10" ht="29.25" customHeight="1">
      <c r="A94" s="7">
        <v>89</v>
      </c>
      <c r="B94" s="21"/>
      <c r="C94" s="86"/>
      <c r="D94" s="87"/>
      <c r="E94" s="84"/>
      <c r="F94" s="88"/>
      <c r="G94" s="86"/>
      <c r="H94" s="87"/>
      <c r="I94" s="23"/>
      <c r="J94" s="22"/>
    </row>
    <row r="95" spans="1:10" ht="29.25" customHeight="1">
      <c r="A95" s="7">
        <v>90</v>
      </c>
      <c r="B95" s="21"/>
      <c r="C95" s="86"/>
      <c r="D95" s="87"/>
      <c r="E95" s="84"/>
      <c r="F95" s="88"/>
      <c r="G95" s="86"/>
      <c r="H95" s="87"/>
      <c r="I95" s="23"/>
      <c r="J95" s="22"/>
    </row>
    <row r="96" spans="1:10" ht="29.25" customHeight="1">
      <c r="A96" s="7">
        <v>91</v>
      </c>
      <c r="B96" s="21"/>
      <c r="C96" s="86"/>
      <c r="D96" s="87"/>
      <c r="E96" s="84"/>
      <c r="F96" s="88"/>
      <c r="G96" s="86"/>
      <c r="H96" s="87"/>
      <c r="I96" s="23"/>
      <c r="J96" s="22"/>
    </row>
    <row r="97" spans="1:10" ht="29.25" customHeight="1">
      <c r="A97" s="7">
        <v>92</v>
      </c>
      <c r="B97" s="21"/>
      <c r="C97" s="86"/>
      <c r="D97" s="87"/>
      <c r="E97" s="84"/>
      <c r="F97" s="88"/>
      <c r="G97" s="86"/>
      <c r="H97" s="87"/>
      <c r="I97" s="23"/>
      <c r="J97" s="22"/>
    </row>
    <row r="98" spans="1:10" ht="29.25" customHeight="1">
      <c r="A98" s="7">
        <v>93</v>
      </c>
      <c r="B98" s="21"/>
      <c r="C98" s="86"/>
      <c r="D98" s="87"/>
      <c r="E98" s="84"/>
      <c r="F98" s="88"/>
      <c r="G98" s="86"/>
      <c r="H98" s="87"/>
      <c r="I98" s="23"/>
      <c r="J98" s="22"/>
    </row>
    <row r="99" spans="1:10" ht="29.25" customHeight="1">
      <c r="A99" s="7">
        <v>94</v>
      </c>
      <c r="B99" s="21"/>
      <c r="C99" s="86"/>
      <c r="D99" s="87"/>
      <c r="E99" s="84"/>
      <c r="F99" s="88"/>
      <c r="G99" s="86"/>
      <c r="H99" s="87"/>
      <c r="I99" s="23"/>
      <c r="J99" s="22"/>
    </row>
    <row r="100" spans="1:10" ht="29.25" customHeight="1">
      <c r="A100" s="7">
        <v>95</v>
      </c>
      <c r="B100" s="21"/>
      <c r="C100" s="86"/>
      <c r="D100" s="87"/>
      <c r="E100" s="84"/>
      <c r="F100" s="88"/>
      <c r="G100" s="86"/>
      <c r="H100" s="87"/>
      <c r="I100" s="23"/>
      <c r="J100" s="22"/>
    </row>
    <row r="101" spans="1:10" ht="29.25" customHeight="1">
      <c r="A101" s="7">
        <v>96</v>
      </c>
      <c r="B101" s="21"/>
      <c r="C101" s="86"/>
      <c r="D101" s="87"/>
      <c r="E101" s="84"/>
      <c r="F101" s="88"/>
      <c r="G101" s="86"/>
      <c r="H101" s="87"/>
      <c r="I101" s="23"/>
      <c r="J101" s="22"/>
    </row>
    <row r="102" spans="1:10" ht="29.25" customHeight="1">
      <c r="A102" s="7">
        <v>97</v>
      </c>
      <c r="B102" s="21"/>
      <c r="C102" s="86"/>
      <c r="D102" s="87"/>
      <c r="E102" s="84"/>
      <c r="F102" s="88"/>
      <c r="G102" s="86"/>
      <c r="H102" s="87"/>
      <c r="I102" s="23"/>
      <c r="J102" s="22"/>
    </row>
    <row r="103" spans="1:10" ht="29.25" customHeight="1">
      <c r="A103" s="7">
        <v>98</v>
      </c>
      <c r="B103" s="21"/>
      <c r="C103" s="86"/>
      <c r="D103" s="87"/>
      <c r="E103" s="84"/>
      <c r="F103" s="88"/>
      <c r="G103" s="86"/>
      <c r="H103" s="87"/>
      <c r="I103" s="23"/>
      <c r="J103" s="22"/>
    </row>
    <row r="104" spans="1:10" ht="29.25" customHeight="1">
      <c r="A104" s="7">
        <v>99</v>
      </c>
      <c r="B104" s="21"/>
      <c r="C104" s="86"/>
      <c r="D104" s="87"/>
      <c r="E104" s="84"/>
      <c r="F104" s="88"/>
      <c r="G104" s="86"/>
      <c r="H104" s="87"/>
      <c r="I104" s="23"/>
      <c r="J104" s="22"/>
    </row>
    <row r="105" spans="1:10" ht="29.25" customHeight="1">
      <c r="A105" s="7">
        <v>100</v>
      </c>
      <c r="B105" s="21"/>
      <c r="C105" s="86"/>
      <c r="D105" s="87"/>
      <c r="E105" s="84"/>
      <c r="F105" s="88"/>
      <c r="G105" s="86"/>
      <c r="H105" s="87"/>
      <c r="I105" s="23"/>
      <c r="J105" s="22"/>
    </row>
    <row r="106" spans="1:10" ht="29.25" customHeight="1">
      <c r="A106" s="7">
        <v>101</v>
      </c>
      <c r="B106" s="21"/>
      <c r="C106" s="86"/>
      <c r="D106" s="87"/>
      <c r="E106" s="84"/>
      <c r="F106" s="88"/>
      <c r="G106" s="86"/>
      <c r="H106" s="87"/>
      <c r="I106" s="23"/>
      <c r="J106" s="22"/>
    </row>
    <row r="107" spans="1:10" ht="29.25" customHeight="1">
      <c r="A107" s="7">
        <v>102</v>
      </c>
      <c r="B107" s="21"/>
      <c r="C107" s="86"/>
      <c r="D107" s="87"/>
      <c r="E107" s="84"/>
      <c r="F107" s="88"/>
      <c r="G107" s="86"/>
      <c r="H107" s="87"/>
      <c r="I107" s="23"/>
      <c r="J107" s="22"/>
    </row>
    <row r="108" spans="1:10" ht="29.25" customHeight="1">
      <c r="A108" s="7">
        <v>103</v>
      </c>
      <c r="B108" s="21"/>
      <c r="C108" s="86"/>
      <c r="D108" s="87"/>
      <c r="E108" s="84"/>
      <c r="F108" s="88"/>
      <c r="G108" s="86"/>
      <c r="H108" s="87"/>
      <c r="I108" s="23"/>
      <c r="J108" s="22"/>
    </row>
    <row r="109" spans="1:10" ht="29.25" customHeight="1">
      <c r="A109" s="7">
        <v>104</v>
      </c>
      <c r="B109" s="21"/>
      <c r="C109" s="86"/>
      <c r="D109" s="87"/>
      <c r="E109" s="84"/>
      <c r="F109" s="88"/>
      <c r="G109" s="86"/>
      <c r="H109" s="87"/>
      <c r="I109" s="23"/>
      <c r="J109" s="22"/>
    </row>
    <row r="110" spans="1:10" ht="29.25" customHeight="1">
      <c r="A110" s="7">
        <v>105</v>
      </c>
      <c r="B110" s="21"/>
      <c r="C110" s="86"/>
      <c r="D110" s="87"/>
      <c r="E110" s="84"/>
      <c r="F110" s="88"/>
      <c r="G110" s="86"/>
      <c r="H110" s="87"/>
      <c r="I110" s="23"/>
      <c r="J110" s="22"/>
    </row>
    <row r="111" spans="1:10" ht="29.25" customHeight="1">
      <c r="A111" s="7">
        <v>106</v>
      </c>
      <c r="B111" s="21"/>
      <c r="C111" s="86"/>
      <c r="D111" s="87"/>
      <c r="E111" s="84"/>
      <c r="F111" s="88"/>
      <c r="G111" s="86"/>
      <c r="H111" s="87"/>
      <c r="I111" s="23"/>
      <c r="J111" s="22"/>
    </row>
    <row r="112" spans="1:10" ht="29.25" customHeight="1">
      <c r="A112" s="7">
        <v>107</v>
      </c>
      <c r="B112" s="21"/>
      <c r="C112" s="86"/>
      <c r="D112" s="87"/>
      <c r="E112" s="84"/>
      <c r="F112" s="88"/>
      <c r="G112" s="86"/>
      <c r="H112" s="87"/>
      <c r="I112" s="23"/>
      <c r="J112" s="22"/>
    </row>
    <row r="113" spans="1:10" ht="29.25" customHeight="1">
      <c r="A113" s="7">
        <v>108</v>
      </c>
      <c r="B113" s="21"/>
      <c r="C113" s="86"/>
      <c r="D113" s="87"/>
      <c r="E113" s="84"/>
      <c r="F113" s="88"/>
      <c r="G113" s="86"/>
      <c r="H113" s="87"/>
      <c r="I113" s="23"/>
      <c r="J113" s="22"/>
    </row>
    <row r="114" spans="1:10" ht="29.25" customHeight="1">
      <c r="A114" s="7">
        <v>109</v>
      </c>
      <c r="B114" s="21"/>
      <c r="C114" s="86"/>
      <c r="D114" s="87"/>
      <c r="E114" s="84"/>
      <c r="F114" s="88"/>
      <c r="G114" s="86"/>
      <c r="H114" s="87"/>
      <c r="I114" s="23"/>
      <c r="J114" s="22"/>
    </row>
    <row r="115" spans="1:10" ht="29.25" customHeight="1">
      <c r="A115" s="7">
        <v>110</v>
      </c>
      <c r="B115" s="21"/>
      <c r="C115" s="86"/>
      <c r="D115" s="87"/>
      <c r="E115" s="84"/>
      <c r="F115" s="88"/>
      <c r="G115" s="86"/>
      <c r="H115" s="87"/>
      <c r="I115" s="23"/>
      <c r="J115" s="22"/>
    </row>
    <row r="116" spans="1:10" ht="29.25" customHeight="1">
      <c r="A116" s="7">
        <v>111</v>
      </c>
      <c r="B116" s="21"/>
      <c r="C116" s="86"/>
      <c r="D116" s="87"/>
      <c r="E116" s="84"/>
      <c r="F116" s="88"/>
      <c r="G116" s="86"/>
      <c r="H116" s="87"/>
      <c r="I116" s="23"/>
      <c r="J116" s="22"/>
    </row>
    <row r="117" spans="1:10" ht="29.25" customHeight="1">
      <c r="A117" s="7">
        <v>112</v>
      </c>
      <c r="B117" s="21"/>
      <c r="C117" s="86"/>
      <c r="D117" s="87"/>
      <c r="E117" s="84"/>
      <c r="F117" s="88"/>
      <c r="G117" s="86"/>
      <c r="H117" s="87"/>
      <c r="I117" s="23"/>
      <c r="J117" s="22"/>
    </row>
    <row r="118" spans="1:10" ht="29.25" customHeight="1">
      <c r="A118" s="7">
        <v>113</v>
      </c>
      <c r="B118" s="21"/>
      <c r="C118" s="86"/>
      <c r="D118" s="87"/>
      <c r="E118" s="84"/>
      <c r="F118" s="88"/>
      <c r="G118" s="86"/>
      <c r="H118" s="87"/>
      <c r="I118" s="23"/>
      <c r="J118" s="22"/>
    </row>
    <row r="119" spans="1:10" ht="29.25" customHeight="1">
      <c r="A119" s="7">
        <v>114</v>
      </c>
      <c r="B119" s="21"/>
      <c r="C119" s="86"/>
      <c r="D119" s="87"/>
      <c r="E119" s="84"/>
      <c r="F119" s="88"/>
      <c r="G119" s="86"/>
      <c r="H119" s="87"/>
      <c r="I119" s="23"/>
      <c r="J119" s="22"/>
    </row>
    <row r="120" spans="1:10" ht="29.25" customHeight="1">
      <c r="A120" s="7">
        <v>115</v>
      </c>
      <c r="B120" s="21"/>
      <c r="C120" s="86"/>
      <c r="D120" s="87"/>
      <c r="E120" s="84"/>
      <c r="F120" s="88"/>
      <c r="G120" s="86"/>
      <c r="H120" s="87"/>
      <c r="I120" s="23"/>
      <c r="J120" s="22"/>
    </row>
    <row r="121" spans="1:10" ht="29.25" customHeight="1">
      <c r="A121" s="7">
        <v>116</v>
      </c>
      <c r="B121" s="21"/>
      <c r="C121" s="86"/>
      <c r="D121" s="87"/>
      <c r="E121" s="84"/>
      <c r="F121" s="88"/>
      <c r="G121" s="86"/>
      <c r="H121" s="87"/>
      <c r="I121" s="23"/>
      <c r="J121" s="22"/>
    </row>
    <row r="122" spans="1:10" ht="29.25" customHeight="1">
      <c r="A122" s="7">
        <v>117</v>
      </c>
      <c r="B122" s="21"/>
      <c r="C122" s="86"/>
      <c r="D122" s="87"/>
      <c r="E122" s="84"/>
      <c r="F122" s="88"/>
      <c r="G122" s="86"/>
      <c r="H122" s="87"/>
      <c r="I122" s="23"/>
      <c r="J122" s="22"/>
    </row>
    <row r="123" spans="1:10" ht="29.25" customHeight="1">
      <c r="A123" s="7">
        <v>118</v>
      </c>
      <c r="B123" s="21"/>
      <c r="C123" s="86"/>
      <c r="D123" s="87"/>
      <c r="E123" s="84"/>
      <c r="F123" s="88"/>
      <c r="G123" s="86"/>
      <c r="H123" s="87"/>
      <c r="I123" s="23"/>
      <c r="J123" s="22"/>
    </row>
    <row r="124" spans="1:10" ht="29.25" customHeight="1">
      <c r="A124" s="7">
        <v>119</v>
      </c>
      <c r="B124" s="21"/>
      <c r="C124" s="86"/>
      <c r="D124" s="87"/>
      <c r="E124" s="84"/>
      <c r="F124" s="88"/>
      <c r="G124" s="86"/>
      <c r="H124" s="87"/>
      <c r="I124" s="23"/>
      <c r="J124" s="22"/>
    </row>
    <row r="125" spans="1:10" ht="29.25" customHeight="1">
      <c r="A125" s="7">
        <v>120</v>
      </c>
      <c r="B125" s="21"/>
      <c r="C125" s="86"/>
      <c r="D125" s="87"/>
      <c r="E125" s="84"/>
      <c r="F125" s="88"/>
      <c r="G125" s="86"/>
      <c r="H125" s="87"/>
      <c r="I125" s="23"/>
      <c r="J125" s="22"/>
    </row>
    <row r="126" spans="1:10" ht="29.25" customHeight="1">
      <c r="A126" s="7">
        <v>121</v>
      </c>
      <c r="B126" s="21"/>
      <c r="C126" s="86"/>
      <c r="D126" s="87"/>
      <c r="E126" s="84"/>
      <c r="F126" s="88"/>
      <c r="G126" s="86"/>
      <c r="H126" s="87"/>
      <c r="I126" s="23"/>
      <c r="J126" s="22"/>
    </row>
    <row r="127" spans="1:10" ht="29.25" customHeight="1">
      <c r="A127" s="7">
        <v>122</v>
      </c>
      <c r="B127" s="21"/>
      <c r="C127" s="86"/>
      <c r="D127" s="87"/>
      <c r="E127" s="84"/>
      <c r="F127" s="88"/>
      <c r="G127" s="86"/>
      <c r="H127" s="87"/>
      <c r="I127" s="23"/>
      <c r="J127" s="22"/>
    </row>
    <row r="128" spans="1:10" ht="29.25" customHeight="1">
      <c r="A128" s="7">
        <v>123</v>
      </c>
      <c r="B128" s="21"/>
      <c r="C128" s="86"/>
      <c r="D128" s="87"/>
      <c r="E128" s="84"/>
      <c r="F128" s="88"/>
      <c r="G128" s="86"/>
      <c r="H128" s="87"/>
      <c r="I128" s="23"/>
      <c r="J128" s="22"/>
    </row>
    <row r="129" spans="1:10" ht="29.25" customHeight="1">
      <c r="A129" s="7">
        <v>124</v>
      </c>
      <c r="B129" s="21"/>
      <c r="C129" s="86"/>
      <c r="D129" s="87"/>
      <c r="E129" s="84"/>
      <c r="F129" s="88"/>
      <c r="G129" s="86"/>
      <c r="H129" s="87"/>
      <c r="I129" s="23"/>
      <c r="J129" s="22"/>
    </row>
    <row r="130" spans="1:10" ht="29.25" customHeight="1">
      <c r="A130" s="7">
        <v>125</v>
      </c>
      <c r="B130" s="21"/>
      <c r="C130" s="86"/>
      <c r="D130" s="87"/>
      <c r="E130" s="84"/>
      <c r="F130" s="88"/>
      <c r="G130" s="86"/>
      <c r="H130" s="87"/>
      <c r="I130" s="23"/>
      <c r="J130" s="22"/>
    </row>
    <row r="131" spans="1:10" ht="29.25" customHeight="1">
      <c r="A131" s="7">
        <v>126</v>
      </c>
      <c r="B131" s="21"/>
      <c r="C131" s="86"/>
      <c r="D131" s="87"/>
      <c r="E131" s="84"/>
      <c r="F131" s="88"/>
      <c r="G131" s="86"/>
      <c r="H131" s="87"/>
      <c r="I131" s="23"/>
      <c r="J131" s="22"/>
    </row>
    <row r="132" spans="1:10" ht="29.25" customHeight="1">
      <c r="A132" s="7">
        <v>127</v>
      </c>
      <c r="B132" s="21"/>
      <c r="C132" s="86"/>
      <c r="D132" s="87"/>
      <c r="E132" s="84"/>
      <c r="F132" s="88"/>
      <c r="G132" s="86"/>
      <c r="H132" s="87"/>
      <c r="I132" s="23"/>
      <c r="J132" s="22"/>
    </row>
    <row r="133" spans="1:10" ht="29.25" customHeight="1">
      <c r="A133" s="7">
        <v>128</v>
      </c>
      <c r="B133" s="21"/>
      <c r="C133" s="86"/>
      <c r="D133" s="87"/>
      <c r="E133" s="84"/>
      <c r="F133" s="88"/>
      <c r="G133" s="86"/>
      <c r="H133" s="87"/>
      <c r="I133" s="23"/>
      <c r="J133" s="22"/>
    </row>
    <row r="134" spans="1:10" ht="29.25" customHeight="1">
      <c r="A134" s="7">
        <v>129</v>
      </c>
      <c r="B134" s="21"/>
      <c r="C134" s="86"/>
      <c r="D134" s="87"/>
      <c r="E134" s="84"/>
      <c r="F134" s="88"/>
      <c r="G134" s="86"/>
      <c r="H134" s="87"/>
      <c r="I134" s="23"/>
      <c r="J134" s="22"/>
    </row>
    <row r="135" spans="1:10" ht="29.25" customHeight="1">
      <c r="A135" s="7">
        <v>130</v>
      </c>
      <c r="B135" s="21"/>
      <c r="C135" s="86"/>
      <c r="D135" s="87"/>
      <c r="E135" s="84"/>
      <c r="F135" s="88"/>
      <c r="G135" s="86"/>
      <c r="H135" s="87"/>
      <c r="I135" s="23"/>
      <c r="J135" s="22"/>
    </row>
    <row r="136" spans="1:10" ht="29.25" customHeight="1">
      <c r="A136" s="7">
        <v>131</v>
      </c>
      <c r="B136" s="21"/>
      <c r="C136" s="86"/>
      <c r="D136" s="87"/>
      <c r="E136" s="84"/>
      <c r="F136" s="88"/>
      <c r="G136" s="86"/>
      <c r="H136" s="87"/>
      <c r="I136" s="23"/>
      <c r="J136" s="22"/>
    </row>
    <row r="137" spans="1:10" ht="29.25" customHeight="1">
      <c r="A137" s="7">
        <v>132</v>
      </c>
      <c r="B137" s="21"/>
      <c r="C137" s="86"/>
      <c r="D137" s="87"/>
      <c r="E137" s="84"/>
      <c r="F137" s="88"/>
      <c r="G137" s="86"/>
      <c r="H137" s="87"/>
      <c r="I137" s="23"/>
      <c r="J137" s="22"/>
    </row>
    <row r="138" spans="1:10" ht="29.25" customHeight="1">
      <c r="A138" s="7">
        <v>133</v>
      </c>
      <c r="B138" s="21"/>
      <c r="C138" s="86"/>
      <c r="D138" s="87"/>
      <c r="E138" s="84"/>
      <c r="F138" s="88"/>
      <c r="G138" s="86"/>
      <c r="H138" s="87"/>
      <c r="I138" s="23"/>
      <c r="J138" s="22"/>
    </row>
    <row r="139" spans="1:10" ht="29.25" customHeight="1">
      <c r="A139" s="7">
        <v>134</v>
      </c>
      <c r="B139" s="21"/>
      <c r="C139" s="86"/>
      <c r="D139" s="87"/>
      <c r="E139" s="84"/>
      <c r="F139" s="88"/>
      <c r="G139" s="86"/>
      <c r="H139" s="87"/>
      <c r="I139" s="23"/>
      <c r="J139" s="22"/>
    </row>
    <row r="140" spans="1:10" ht="29.25" customHeight="1">
      <c r="A140" s="7">
        <v>135</v>
      </c>
      <c r="B140" s="21"/>
      <c r="C140" s="86"/>
      <c r="D140" s="87"/>
      <c r="E140" s="84"/>
      <c r="F140" s="88"/>
      <c r="G140" s="86"/>
      <c r="H140" s="87"/>
      <c r="I140" s="23"/>
      <c r="J140" s="22"/>
    </row>
    <row r="308" spans="246:246">
      <c r="IL308" s="9"/>
    </row>
    <row r="309" spans="246:246">
      <c r="IL309" s="9"/>
    </row>
  </sheetData>
  <mergeCells count="4">
    <mergeCell ref="A1:B1"/>
    <mergeCell ref="C1:J1"/>
    <mergeCell ref="A3:B3"/>
    <mergeCell ref="C3:D3"/>
  </mergeCells>
  <phoneticPr fontId="3"/>
  <conditionalFormatting sqref="C3">
    <cfRule type="cellIs" dxfId="1" priority="1" stopIfTrue="1" operator="equal">
      <formula>"地区を選択"</formula>
    </cfRule>
  </conditionalFormatting>
  <conditionalFormatting sqref="A1">
    <cfRule type="cellIs" dxfId="0" priority="2" stopIfTrue="1" operator="equal">
      <formula>"大会を選択"</formula>
    </cfRule>
  </conditionalFormatting>
  <dataValidations count="5">
    <dataValidation imeMode="on" allowBlank="1" showInputMessage="1" showErrorMessage="1" sqref="C6:D14 G6:H14 G16:H140 C16:D140 K6:L14 J6:J140"/>
    <dataValidation imeMode="off" allowBlank="1" showErrorMessage="1" promptTitle="入力必要なし" prompt="_x000a_ふりがなは自動表示_x000a__x000a_訂正のみ直接入力" sqref="F6:F14 B6:B140 F16:F140"/>
    <dataValidation imeMode="off" allowBlank="1" showInputMessage="1" showErrorMessage="1" sqref="E6:E14 I6:I14 I16:I140 E16:E140"/>
    <dataValidation type="list" showInputMessage="1" errorTitle="注意" error="リストから選択" promptTitle="入力方法" prompt="リストから選択" sqref="C3">
      <formula1>$R$6:$R$13</formula1>
    </dataValidation>
    <dataValidation type="list" allowBlank="1" showInputMessage="1" showErrorMessage="1" promptTitle="入力方法" prompt="_x000a_リストから選択_x000a__x000a_右の▼をクリック" sqref="A1:B1">
      <formula1>$Q$6:$Q$9</formula1>
    </dataValidation>
  </dataValidations>
  <pageMargins left="0.19685039370078741" right="0.19685039370078741" top="0.39370078740157483" bottom="0.39370078740157483" header="0.31496062992125984" footer="0.51181102362204722"/>
  <pageSetup paperSize="9" scale="89" fitToHeight="5"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5"/>
  <sheetViews>
    <sheetView workbookViewId="0">
      <selection activeCell="F23" sqref="F23"/>
    </sheetView>
  </sheetViews>
  <sheetFormatPr defaultRowHeight="13.5"/>
  <sheetData>
    <row r="1" spans="1:4" ht="14.25" thickBot="1">
      <c r="A1" t="s">
        <v>1068</v>
      </c>
    </row>
    <row r="2" spans="1:4">
      <c r="A2" t="s">
        <v>1069</v>
      </c>
      <c r="D2" s="31"/>
    </row>
    <row r="3" spans="1:4">
      <c r="B3" t="s">
        <v>1070</v>
      </c>
      <c r="C3" t="s">
        <v>1072</v>
      </c>
      <c r="D3" s="37" t="s">
        <v>1071</v>
      </c>
    </row>
    <row r="4" spans="1:4">
      <c r="A4" t="s">
        <v>809</v>
      </c>
      <c r="B4" s="196" t="s">
        <v>313</v>
      </c>
      <c r="C4" t="s">
        <v>1073</v>
      </c>
      <c r="D4" t="s">
        <v>314</v>
      </c>
    </row>
    <row r="5" spans="1:4">
      <c r="A5" t="s">
        <v>810</v>
      </c>
      <c r="B5" s="196" t="s">
        <v>315</v>
      </c>
      <c r="C5" t="s">
        <v>1073</v>
      </c>
      <c r="D5" t="s">
        <v>316</v>
      </c>
    </row>
    <row r="6" spans="1:4">
      <c r="A6" t="s">
        <v>811</v>
      </c>
      <c r="B6" s="196" t="s">
        <v>317</v>
      </c>
      <c r="C6" t="s">
        <v>1074</v>
      </c>
      <c r="D6" t="s">
        <v>318</v>
      </c>
    </row>
    <row r="7" spans="1:4">
      <c r="A7" t="s">
        <v>812</v>
      </c>
      <c r="B7" s="196" t="s">
        <v>319</v>
      </c>
      <c r="C7" t="s">
        <v>1073</v>
      </c>
      <c r="D7" t="s">
        <v>320</v>
      </c>
    </row>
    <row r="8" spans="1:4">
      <c r="A8" t="s">
        <v>813</v>
      </c>
      <c r="B8" s="196" t="s">
        <v>321</v>
      </c>
      <c r="C8" t="s">
        <v>1073</v>
      </c>
      <c r="D8" t="s">
        <v>322</v>
      </c>
    </row>
    <row r="9" spans="1:4">
      <c r="A9" t="s">
        <v>814</v>
      </c>
      <c r="B9" s="196" t="s">
        <v>323</v>
      </c>
      <c r="C9" t="s">
        <v>1073</v>
      </c>
      <c r="D9" t="s">
        <v>324</v>
      </c>
    </row>
    <row r="10" spans="1:4">
      <c r="A10" t="s">
        <v>815</v>
      </c>
      <c r="B10" s="196" t="s">
        <v>325</v>
      </c>
      <c r="C10" t="s">
        <v>1073</v>
      </c>
      <c r="D10" t="s">
        <v>326</v>
      </c>
    </row>
    <row r="11" spans="1:4">
      <c r="A11" t="s">
        <v>816</v>
      </c>
      <c r="B11" s="196" t="s">
        <v>327</v>
      </c>
      <c r="C11" t="s">
        <v>1073</v>
      </c>
      <c r="D11" t="s">
        <v>328</v>
      </c>
    </row>
    <row r="12" spans="1:4">
      <c r="A12" t="s">
        <v>817</v>
      </c>
      <c r="B12" s="196" t="s">
        <v>329</v>
      </c>
      <c r="C12" t="s">
        <v>1073</v>
      </c>
      <c r="D12" t="s">
        <v>330</v>
      </c>
    </row>
    <row r="13" spans="1:4">
      <c r="A13" t="s">
        <v>818</v>
      </c>
      <c r="B13" s="196" t="s">
        <v>331</v>
      </c>
      <c r="C13" t="s">
        <v>1073</v>
      </c>
      <c r="D13" t="s">
        <v>332</v>
      </c>
    </row>
    <row r="14" spans="1:4">
      <c r="A14" t="s">
        <v>819</v>
      </c>
      <c r="B14" s="196" t="s">
        <v>333</v>
      </c>
      <c r="C14" t="s">
        <v>1073</v>
      </c>
      <c r="D14" t="s">
        <v>334</v>
      </c>
    </row>
    <row r="15" spans="1:4">
      <c r="A15" t="s">
        <v>820</v>
      </c>
      <c r="B15" s="196" t="s">
        <v>335</v>
      </c>
      <c r="C15" t="s">
        <v>1073</v>
      </c>
      <c r="D15" t="s">
        <v>336</v>
      </c>
    </row>
    <row r="16" spans="1:4">
      <c r="A16" t="s">
        <v>821</v>
      </c>
      <c r="B16" s="196" t="s">
        <v>337</v>
      </c>
      <c r="C16" t="s">
        <v>1073</v>
      </c>
      <c r="D16" t="s">
        <v>338</v>
      </c>
    </row>
    <row r="17" spans="1:4">
      <c r="A17" t="s">
        <v>822</v>
      </c>
      <c r="B17" s="196" t="s">
        <v>339</v>
      </c>
      <c r="C17" t="s">
        <v>1073</v>
      </c>
      <c r="D17" t="s">
        <v>340</v>
      </c>
    </row>
    <row r="18" spans="1:4">
      <c r="A18" t="s">
        <v>823</v>
      </c>
      <c r="B18" s="196" t="s">
        <v>341</v>
      </c>
      <c r="C18" t="s">
        <v>1073</v>
      </c>
      <c r="D18" t="s">
        <v>342</v>
      </c>
    </row>
    <row r="19" spans="1:4">
      <c r="A19" t="s">
        <v>824</v>
      </c>
      <c r="B19" s="196" t="s">
        <v>343</v>
      </c>
      <c r="C19" t="s">
        <v>1073</v>
      </c>
      <c r="D19" t="s">
        <v>344</v>
      </c>
    </row>
    <row r="20" spans="1:4">
      <c r="A20" t="s">
        <v>825</v>
      </c>
      <c r="B20" s="196" t="s">
        <v>345</v>
      </c>
      <c r="C20" t="s">
        <v>1073</v>
      </c>
      <c r="D20" t="s">
        <v>346</v>
      </c>
    </row>
    <row r="21" spans="1:4">
      <c r="A21" t="s">
        <v>826</v>
      </c>
      <c r="B21" s="196" t="s">
        <v>347</v>
      </c>
      <c r="C21" t="s">
        <v>1073</v>
      </c>
      <c r="D21" t="s">
        <v>348</v>
      </c>
    </row>
    <row r="22" spans="1:4">
      <c r="A22" t="s">
        <v>827</v>
      </c>
      <c r="B22" s="196" t="s">
        <v>349</v>
      </c>
      <c r="C22" t="s">
        <v>1073</v>
      </c>
      <c r="D22" t="s">
        <v>350</v>
      </c>
    </row>
    <row r="23" spans="1:4">
      <c r="A23" t="s">
        <v>828</v>
      </c>
      <c r="B23" s="196" t="s">
        <v>351</v>
      </c>
      <c r="C23" t="s">
        <v>1073</v>
      </c>
      <c r="D23" t="s">
        <v>352</v>
      </c>
    </row>
    <row r="24" spans="1:4">
      <c r="A24" t="s">
        <v>829</v>
      </c>
      <c r="B24" s="196" t="s">
        <v>353</v>
      </c>
      <c r="C24" t="s">
        <v>1073</v>
      </c>
      <c r="D24" t="s">
        <v>354</v>
      </c>
    </row>
    <row r="25" spans="1:4">
      <c r="A25" t="s">
        <v>830</v>
      </c>
      <c r="B25" s="196" t="s">
        <v>355</v>
      </c>
      <c r="C25" t="s">
        <v>1075</v>
      </c>
      <c r="D25" t="s">
        <v>356</v>
      </c>
    </row>
    <row r="26" spans="1:4">
      <c r="A26" t="s">
        <v>831</v>
      </c>
      <c r="B26" s="196" t="s">
        <v>357</v>
      </c>
      <c r="C26" t="s">
        <v>1075</v>
      </c>
      <c r="D26" t="s">
        <v>358</v>
      </c>
    </row>
    <row r="27" spans="1:4">
      <c r="A27" t="s">
        <v>832</v>
      </c>
      <c r="B27" s="196" t="s">
        <v>359</v>
      </c>
      <c r="C27" t="s">
        <v>1075</v>
      </c>
      <c r="D27" t="s">
        <v>360</v>
      </c>
    </row>
    <row r="28" spans="1:4">
      <c r="A28" t="s">
        <v>833</v>
      </c>
      <c r="B28" s="196" t="s">
        <v>361</v>
      </c>
      <c r="C28" t="s">
        <v>1075</v>
      </c>
      <c r="D28" t="s">
        <v>362</v>
      </c>
    </row>
    <row r="29" spans="1:4">
      <c r="A29" t="s">
        <v>834</v>
      </c>
      <c r="B29" s="196" t="s">
        <v>363</v>
      </c>
      <c r="C29" t="s">
        <v>1075</v>
      </c>
      <c r="D29" t="s">
        <v>364</v>
      </c>
    </row>
    <row r="30" spans="1:4">
      <c r="A30" t="s">
        <v>835</v>
      </c>
      <c r="B30" s="196" t="s">
        <v>365</v>
      </c>
      <c r="C30" t="s">
        <v>1075</v>
      </c>
      <c r="D30" t="s">
        <v>366</v>
      </c>
    </row>
    <row r="31" spans="1:4">
      <c r="A31" t="s">
        <v>836</v>
      </c>
      <c r="B31" s="196" t="s">
        <v>367</v>
      </c>
      <c r="C31" t="s">
        <v>1075</v>
      </c>
      <c r="D31" t="s">
        <v>368</v>
      </c>
    </row>
    <row r="32" spans="1:4">
      <c r="A32" t="s">
        <v>837</v>
      </c>
      <c r="B32" s="196" t="s">
        <v>369</v>
      </c>
      <c r="C32" t="s">
        <v>1075</v>
      </c>
      <c r="D32" t="s">
        <v>370</v>
      </c>
    </row>
    <row r="33" spans="1:4">
      <c r="A33" t="s">
        <v>838</v>
      </c>
      <c r="B33" s="196" t="s">
        <v>371</v>
      </c>
      <c r="C33" t="s">
        <v>1075</v>
      </c>
      <c r="D33" t="s">
        <v>372</v>
      </c>
    </row>
    <row r="34" spans="1:4">
      <c r="A34" t="s">
        <v>839</v>
      </c>
      <c r="B34" s="196" t="s">
        <v>373</v>
      </c>
      <c r="C34" t="s">
        <v>1075</v>
      </c>
      <c r="D34" t="s">
        <v>374</v>
      </c>
    </row>
    <row r="35" spans="1:4">
      <c r="A35" t="s">
        <v>840</v>
      </c>
      <c r="B35" s="196" t="s">
        <v>375</v>
      </c>
      <c r="C35" t="s">
        <v>1075</v>
      </c>
      <c r="D35" t="s">
        <v>376</v>
      </c>
    </row>
    <row r="36" spans="1:4">
      <c r="A36" t="s">
        <v>841</v>
      </c>
      <c r="B36" s="196" t="s">
        <v>377</v>
      </c>
      <c r="C36" t="s">
        <v>1075</v>
      </c>
      <c r="D36" t="s">
        <v>378</v>
      </c>
    </row>
    <row r="37" spans="1:4">
      <c r="A37" t="s">
        <v>842</v>
      </c>
      <c r="B37" s="196" t="s">
        <v>379</v>
      </c>
      <c r="C37" t="s">
        <v>1075</v>
      </c>
      <c r="D37" t="s">
        <v>380</v>
      </c>
    </row>
    <row r="38" spans="1:4">
      <c r="A38" t="s">
        <v>843</v>
      </c>
      <c r="B38" s="196" t="s">
        <v>381</v>
      </c>
      <c r="C38" t="s">
        <v>1075</v>
      </c>
      <c r="D38" t="s">
        <v>382</v>
      </c>
    </row>
    <row r="39" spans="1:4">
      <c r="A39" t="s">
        <v>844</v>
      </c>
      <c r="B39" s="196" t="s">
        <v>383</v>
      </c>
      <c r="C39" t="s">
        <v>1075</v>
      </c>
      <c r="D39" t="s">
        <v>384</v>
      </c>
    </row>
    <row r="40" spans="1:4">
      <c r="A40" t="s">
        <v>845</v>
      </c>
      <c r="B40" s="196" t="s">
        <v>385</v>
      </c>
      <c r="C40" t="s">
        <v>1075</v>
      </c>
      <c r="D40" t="s">
        <v>386</v>
      </c>
    </row>
    <row r="41" spans="1:4">
      <c r="A41" t="s">
        <v>846</v>
      </c>
      <c r="B41" s="196" t="s">
        <v>387</v>
      </c>
      <c r="C41" t="s">
        <v>1075</v>
      </c>
      <c r="D41" t="s">
        <v>388</v>
      </c>
    </row>
    <row r="42" spans="1:4">
      <c r="A42" t="s">
        <v>847</v>
      </c>
      <c r="B42" s="196" t="s">
        <v>389</v>
      </c>
      <c r="C42" t="s">
        <v>1075</v>
      </c>
      <c r="D42" t="s">
        <v>390</v>
      </c>
    </row>
    <row r="43" spans="1:4">
      <c r="A43" t="s">
        <v>848</v>
      </c>
      <c r="B43" s="196" t="s">
        <v>391</v>
      </c>
      <c r="C43" t="s">
        <v>1075</v>
      </c>
      <c r="D43" t="s">
        <v>392</v>
      </c>
    </row>
    <row r="44" spans="1:4">
      <c r="A44" t="s">
        <v>849</v>
      </c>
      <c r="B44" s="196" t="s">
        <v>393</v>
      </c>
      <c r="C44" t="s">
        <v>1076</v>
      </c>
      <c r="D44" t="s">
        <v>394</v>
      </c>
    </row>
    <row r="45" spans="1:4">
      <c r="A45" t="s">
        <v>850</v>
      </c>
      <c r="B45" s="196" t="s">
        <v>395</v>
      </c>
      <c r="C45" t="s">
        <v>1076</v>
      </c>
      <c r="D45" t="s">
        <v>396</v>
      </c>
    </row>
    <row r="46" spans="1:4">
      <c r="A46" t="s">
        <v>851</v>
      </c>
      <c r="B46" s="196" t="s">
        <v>397</v>
      </c>
      <c r="C46" t="s">
        <v>1076</v>
      </c>
      <c r="D46" t="s">
        <v>398</v>
      </c>
    </row>
    <row r="47" spans="1:4">
      <c r="A47" t="s">
        <v>852</v>
      </c>
      <c r="B47" s="196" t="s">
        <v>399</v>
      </c>
      <c r="C47" t="s">
        <v>1076</v>
      </c>
      <c r="D47" t="s">
        <v>400</v>
      </c>
    </row>
    <row r="48" spans="1:4">
      <c r="A48" t="s">
        <v>853</v>
      </c>
      <c r="B48" s="196" t="s">
        <v>401</v>
      </c>
      <c r="C48" t="s">
        <v>1076</v>
      </c>
      <c r="D48" t="s">
        <v>402</v>
      </c>
    </row>
    <row r="49" spans="1:4">
      <c r="A49" t="s">
        <v>854</v>
      </c>
      <c r="B49" s="196" t="s">
        <v>403</v>
      </c>
      <c r="C49" t="s">
        <v>1076</v>
      </c>
      <c r="D49" t="s">
        <v>404</v>
      </c>
    </row>
    <row r="50" spans="1:4">
      <c r="A50" t="s">
        <v>855</v>
      </c>
      <c r="B50" s="196" t="s">
        <v>405</v>
      </c>
      <c r="C50" t="s">
        <v>1074</v>
      </c>
      <c r="D50" t="s">
        <v>99</v>
      </c>
    </row>
    <row r="51" spans="1:4">
      <c r="A51" t="s">
        <v>856</v>
      </c>
      <c r="B51" s="196" t="s">
        <v>406</v>
      </c>
      <c r="C51" t="s">
        <v>1074</v>
      </c>
      <c r="D51" t="s">
        <v>100</v>
      </c>
    </row>
    <row r="52" spans="1:4">
      <c r="A52" t="s">
        <v>857</v>
      </c>
      <c r="B52" s="196" t="s">
        <v>407</v>
      </c>
      <c r="C52" t="s">
        <v>1074</v>
      </c>
      <c r="D52" t="s">
        <v>102</v>
      </c>
    </row>
    <row r="53" spans="1:4">
      <c r="A53" t="s">
        <v>858</v>
      </c>
      <c r="B53" s="196" t="s">
        <v>408</v>
      </c>
      <c r="C53" t="s">
        <v>1074</v>
      </c>
      <c r="D53" t="s">
        <v>101</v>
      </c>
    </row>
    <row r="54" spans="1:4">
      <c r="A54" t="s">
        <v>859</v>
      </c>
      <c r="B54" s="196" t="s">
        <v>409</v>
      </c>
      <c r="C54" t="s">
        <v>1074</v>
      </c>
      <c r="D54" t="s">
        <v>104</v>
      </c>
    </row>
    <row r="55" spans="1:4">
      <c r="A55" t="s">
        <v>860</v>
      </c>
      <c r="B55" s="196" t="s">
        <v>410</v>
      </c>
      <c r="C55" t="s">
        <v>1074</v>
      </c>
      <c r="D55" t="s">
        <v>105</v>
      </c>
    </row>
    <row r="56" spans="1:4">
      <c r="A56" t="s">
        <v>861</v>
      </c>
      <c r="B56" s="196" t="s">
        <v>411</v>
      </c>
      <c r="C56" t="s">
        <v>1074</v>
      </c>
      <c r="D56" t="s">
        <v>106</v>
      </c>
    </row>
    <row r="57" spans="1:4">
      <c r="A57" t="s">
        <v>862</v>
      </c>
      <c r="B57" s="196" t="s">
        <v>412</v>
      </c>
      <c r="C57" t="s">
        <v>1074</v>
      </c>
      <c r="D57" t="s">
        <v>108</v>
      </c>
    </row>
    <row r="58" spans="1:4">
      <c r="A58" t="s">
        <v>863</v>
      </c>
      <c r="B58" s="196" t="s">
        <v>413</v>
      </c>
      <c r="C58" t="s">
        <v>1074</v>
      </c>
      <c r="D58" t="s">
        <v>115</v>
      </c>
    </row>
    <row r="59" spans="1:4">
      <c r="A59" t="s">
        <v>864</v>
      </c>
      <c r="B59" s="196" t="s">
        <v>414</v>
      </c>
      <c r="C59" t="s">
        <v>1074</v>
      </c>
      <c r="D59" t="s">
        <v>117</v>
      </c>
    </row>
    <row r="60" spans="1:4">
      <c r="A60" t="s">
        <v>865</v>
      </c>
      <c r="B60" s="196" t="s">
        <v>415</v>
      </c>
      <c r="C60" t="s">
        <v>1074</v>
      </c>
      <c r="D60" t="s">
        <v>119</v>
      </c>
    </row>
    <row r="61" spans="1:4">
      <c r="A61" t="s">
        <v>866</v>
      </c>
      <c r="B61" s="196" t="s">
        <v>416</v>
      </c>
      <c r="C61" t="s">
        <v>1074</v>
      </c>
      <c r="D61" t="s">
        <v>116</v>
      </c>
    </row>
    <row r="62" spans="1:4">
      <c r="A62" t="s">
        <v>867</v>
      </c>
      <c r="B62" s="196" t="s">
        <v>417</v>
      </c>
      <c r="C62" t="s">
        <v>1074</v>
      </c>
      <c r="D62" t="s">
        <v>118</v>
      </c>
    </row>
    <row r="63" spans="1:4">
      <c r="A63" t="s">
        <v>868</v>
      </c>
      <c r="B63" s="196" t="s">
        <v>418</v>
      </c>
      <c r="C63" t="s">
        <v>1074</v>
      </c>
      <c r="D63" t="s">
        <v>111</v>
      </c>
    </row>
    <row r="64" spans="1:4">
      <c r="A64" t="s">
        <v>869</v>
      </c>
      <c r="B64" s="196" t="s">
        <v>419</v>
      </c>
      <c r="C64" t="s">
        <v>1074</v>
      </c>
      <c r="D64" t="s">
        <v>112</v>
      </c>
    </row>
    <row r="65" spans="1:4">
      <c r="A65" t="s">
        <v>870</v>
      </c>
      <c r="B65" s="196" t="s">
        <v>420</v>
      </c>
      <c r="C65" t="s">
        <v>1074</v>
      </c>
      <c r="D65" t="s">
        <v>114</v>
      </c>
    </row>
    <row r="66" spans="1:4">
      <c r="A66" t="s">
        <v>871</v>
      </c>
      <c r="B66" s="196" t="s">
        <v>421</v>
      </c>
      <c r="C66" t="s">
        <v>1074</v>
      </c>
      <c r="D66" t="s">
        <v>422</v>
      </c>
    </row>
    <row r="67" spans="1:4">
      <c r="A67" t="s">
        <v>872</v>
      </c>
      <c r="B67" s="196" t="s">
        <v>423</v>
      </c>
      <c r="C67" t="s">
        <v>1074</v>
      </c>
      <c r="D67" t="s">
        <v>424</v>
      </c>
    </row>
    <row r="68" spans="1:4">
      <c r="A68" t="s">
        <v>873</v>
      </c>
      <c r="B68" s="196" t="s">
        <v>425</v>
      </c>
      <c r="C68" t="s">
        <v>1074</v>
      </c>
      <c r="D68" t="s">
        <v>426</v>
      </c>
    </row>
    <row r="69" spans="1:4">
      <c r="A69" t="s">
        <v>874</v>
      </c>
      <c r="B69" s="196" t="s">
        <v>427</v>
      </c>
      <c r="C69" t="s">
        <v>1074</v>
      </c>
      <c r="D69" t="s">
        <v>428</v>
      </c>
    </row>
    <row r="70" spans="1:4">
      <c r="A70" t="s">
        <v>875</v>
      </c>
      <c r="B70" s="196" t="s">
        <v>429</v>
      </c>
      <c r="C70" t="s">
        <v>1074</v>
      </c>
      <c r="D70" t="s">
        <v>430</v>
      </c>
    </row>
    <row r="71" spans="1:4">
      <c r="A71" t="s">
        <v>876</v>
      </c>
      <c r="B71" s="196" t="s">
        <v>431</v>
      </c>
      <c r="C71" t="s">
        <v>1074</v>
      </c>
      <c r="D71" t="s">
        <v>432</v>
      </c>
    </row>
    <row r="72" spans="1:4">
      <c r="A72" t="s">
        <v>877</v>
      </c>
      <c r="B72" s="196" t="s">
        <v>433</v>
      </c>
      <c r="C72" t="s">
        <v>1074</v>
      </c>
      <c r="D72" t="s">
        <v>434</v>
      </c>
    </row>
    <row r="73" spans="1:4">
      <c r="A73" t="s">
        <v>878</v>
      </c>
      <c r="B73" s="196" t="s">
        <v>435</v>
      </c>
      <c r="C73" s="152" t="s">
        <v>1077</v>
      </c>
      <c r="D73" t="s">
        <v>436</v>
      </c>
    </row>
    <row r="74" spans="1:4">
      <c r="A74" t="s">
        <v>879</v>
      </c>
      <c r="B74" s="196" t="s">
        <v>437</v>
      </c>
      <c r="C74" s="152" t="s">
        <v>1077</v>
      </c>
      <c r="D74" t="s">
        <v>438</v>
      </c>
    </row>
    <row r="75" spans="1:4">
      <c r="A75" t="s">
        <v>880</v>
      </c>
      <c r="B75" s="196" t="s">
        <v>439</v>
      </c>
      <c r="C75" s="152" t="s">
        <v>1077</v>
      </c>
      <c r="D75" t="s">
        <v>440</v>
      </c>
    </row>
    <row r="76" spans="1:4">
      <c r="A76" t="s">
        <v>881</v>
      </c>
      <c r="B76" s="196" t="s">
        <v>441</v>
      </c>
      <c r="C76" s="152" t="s">
        <v>1077</v>
      </c>
      <c r="D76" t="s">
        <v>442</v>
      </c>
    </row>
    <row r="77" spans="1:4">
      <c r="A77" t="s">
        <v>882</v>
      </c>
      <c r="B77" s="196" t="s">
        <v>443</v>
      </c>
      <c r="C77" s="152" t="s">
        <v>1077</v>
      </c>
      <c r="D77" t="s">
        <v>444</v>
      </c>
    </row>
    <row r="78" spans="1:4">
      <c r="A78" t="s">
        <v>883</v>
      </c>
      <c r="B78" s="196" t="s">
        <v>445</v>
      </c>
      <c r="C78" s="152" t="s">
        <v>1077</v>
      </c>
      <c r="D78" t="s">
        <v>446</v>
      </c>
    </row>
    <row r="79" spans="1:4">
      <c r="A79" t="s">
        <v>884</v>
      </c>
      <c r="B79" s="196" t="s">
        <v>447</v>
      </c>
      <c r="C79" s="152" t="s">
        <v>1077</v>
      </c>
      <c r="D79" t="s">
        <v>448</v>
      </c>
    </row>
    <row r="80" spans="1:4">
      <c r="A80" t="s">
        <v>885</v>
      </c>
      <c r="B80" s="196" t="s">
        <v>449</v>
      </c>
      <c r="C80" s="152" t="s">
        <v>1077</v>
      </c>
      <c r="D80" t="s">
        <v>450</v>
      </c>
    </row>
    <row r="81" spans="1:4">
      <c r="A81" t="s">
        <v>886</v>
      </c>
      <c r="B81" s="196" t="s">
        <v>451</v>
      </c>
      <c r="C81" s="152" t="s">
        <v>1077</v>
      </c>
      <c r="D81" t="s">
        <v>452</v>
      </c>
    </row>
    <row r="82" spans="1:4">
      <c r="A82" t="s">
        <v>887</v>
      </c>
      <c r="B82" s="196" t="s">
        <v>453</v>
      </c>
      <c r="C82" s="152" t="s">
        <v>1077</v>
      </c>
      <c r="D82" t="s">
        <v>454</v>
      </c>
    </row>
    <row r="83" spans="1:4">
      <c r="A83" t="s">
        <v>888</v>
      </c>
      <c r="B83" s="196" t="s">
        <v>455</v>
      </c>
      <c r="C83" s="152" t="s">
        <v>1077</v>
      </c>
      <c r="D83" t="s">
        <v>456</v>
      </c>
    </row>
    <row r="84" spans="1:4">
      <c r="A84" t="s">
        <v>889</v>
      </c>
      <c r="B84" s="196" t="s">
        <v>457</v>
      </c>
      <c r="C84" s="152" t="s">
        <v>1077</v>
      </c>
      <c r="D84" t="s">
        <v>458</v>
      </c>
    </row>
    <row r="85" spans="1:4">
      <c r="A85" t="s">
        <v>890</v>
      </c>
      <c r="B85" s="196" t="s">
        <v>459</v>
      </c>
      <c r="C85" s="152" t="s">
        <v>1077</v>
      </c>
      <c r="D85" t="s">
        <v>460</v>
      </c>
    </row>
    <row r="86" spans="1:4">
      <c r="A86" t="s">
        <v>891</v>
      </c>
      <c r="B86" s="196" t="s">
        <v>461</v>
      </c>
      <c r="C86" s="152" t="s">
        <v>1077</v>
      </c>
      <c r="D86" t="s">
        <v>462</v>
      </c>
    </row>
    <row r="87" spans="1:4">
      <c r="A87" t="s">
        <v>892</v>
      </c>
      <c r="B87" s="196" t="s">
        <v>463</v>
      </c>
      <c r="C87" s="152" t="s">
        <v>1077</v>
      </c>
      <c r="D87" t="s">
        <v>464</v>
      </c>
    </row>
    <row r="88" spans="1:4">
      <c r="A88" t="s">
        <v>893</v>
      </c>
      <c r="B88" s="196" t="s">
        <v>465</v>
      </c>
      <c r="C88" s="152" t="s">
        <v>1077</v>
      </c>
      <c r="D88" t="s">
        <v>466</v>
      </c>
    </row>
    <row r="89" spans="1:4">
      <c r="A89" t="s">
        <v>894</v>
      </c>
      <c r="B89" s="196" t="s">
        <v>467</v>
      </c>
      <c r="C89" s="152" t="s">
        <v>1077</v>
      </c>
      <c r="D89" t="s">
        <v>468</v>
      </c>
    </row>
    <row r="90" spans="1:4">
      <c r="A90" t="s">
        <v>895</v>
      </c>
      <c r="B90" s="196" t="s">
        <v>469</v>
      </c>
      <c r="C90" s="152" t="s">
        <v>1077</v>
      </c>
      <c r="D90" t="s">
        <v>470</v>
      </c>
    </row>
    <row r="91" spans="1:4">
      <c r="A91" t="s">
        <v>896</v>
      </c>
      <c r="B91" s="196" t="s">
        <v>471</v>
      </c>
      <c r="C91" s="152" t="s">
        <v>1077</v>
      </c>
      <c r="D91" t="s">
        <v>472</v>
      </c>
    </row>
    <row r="92" spans="1:4">
      <c r="A92" t="s">
        <v>897</v>
      </c>
      <c r="B92" s="196" t="s">
        <v>473</v>
      </c>
      <c r="C92" s="152" t="s">
        <v>1077</v>
      </c>
      <c r="D92" t="s">
        <v>474</v>
      </c>
    </row>
    <row r="93" spans="1:4">
      <c r="A93" t="s">
        <v>898</v>
      </c>
      <c r="B93" s="196" t="s">
        <v>475</v>
      </c>
      <c r="C93" s="152" t="s">
        <v>1077</v>
      </c>
      <c r="D93" t="s">
        <v>476</v>
      </c>
    </row>
    <row r="94" spans="1:4">
      <c r="A94" t="s">
        <v>899</v>
      </c>
      <c r="B94" s="196" t="s">
        <v>477</v>
      </c>
      <c r="C94" s="152" t="s">
        <v>1077</v>
      </c>
      <c r="D94" t="s">
        <v>478</v>
      </c>
    </row>
    <row r="95" spans="1:4">
      <c r="A95" t="s">
        <v>900</v>
      </c>
      <c r="B95" s="196" t="s">
        <v>479</v>
      </c>
      <c r="C95" s="195" t="s">
        <v>1078</v>
      </c>
      <c r="D95" t="s">
        <v>480</v>
      </c>
    </row>
    <row r="96" spans="1:4">
      <c r="A96" t="s">
        <v>901</v>
      </c>
      <c r="B96" s="196" t="s">
        <v>481</v>
      </c>
      <c r="C96" s="195" t="s">
        <v>1078</v>
      </c>
      <c r="D96" t="s">
        <v>482</v>
      </c>
    </row>
    <row r="97" spans="1:4">
      <c r="A97" t="s">
        <v>902</v>
      </c>
      <c r="B97" s="196" t="s">
        <v>483</v>
      </c>
      <c r="C97" s="195" t="s">
        <v>1078</v>
      </c>
      <c r="D97" t="s">
        <v>484</v>
      </c>
    </row>
    <row r="98" spans="1:4">
      <c r="A98" t="s">
        <v>903</v>
      </c>
      <c r="B98" s="196" t="s">
        <v>485</v>
      </c>
      <c r="C98" s="195" t="s">
        <v>1078</v>
      </c>
      <c r="D98" t="s">
        <v>486</v>
      </c>
    </row>
    <row r="99" spans="1:4">
      <c r="A99" t="s">
        <v>904</v>
      </c>
      <c r="B99" s="196" t="s">
        <v>487</v>
      </c>
      <c r="C99" s="195" t="s">
        <v>1078</v>
      </c>
      <c r="D99" t="s">
        <v>488</v>
      </c>
    </row>
    <row r="100" spans="1:4">
      <c r="A100" t="s">
        <v>905</v>
      </c>
      <c r="B100" s="196" t="s">
        <v>489</v>
      </c>
      <c r="C100" s="195" t="s">
        <v>1078</v>
      </c>
      <c r="D100" t="s">
        <v>490</v>
      </c>
    </row>
    <row r="101" spans="1:4">
      <c r="A101" t="s">
        <v>906</v>
      </c>
      <c r="B101" s="196" t="s">
        <v>491</v>
      </c>
      <c r="C101" s="195" t="s">
        <v>1078</v>
      </c>
      <c r="D101" t="s">
        <v>492</v>
      </c>
    </row>
    <row r="102" spans="1:4">
      <c r="A102" t="s">
        <v>907</v>
      </c>
      <c r="B102" s="196" t="s">
        <v>493</v>
      </c>
      <c r="C102" s="195" t="s">
        <v>1078</v>
      </c>
      <c r="D102" t="s">
        <v>494</v>
      </c>
    </row>
    <row r="103" spans="1:4">
      <c r="A103" t="s">
        <v>908</v>
      </c>
      <c r="B103" s="196" t="s">
        <v>495</v>
      </c>
      <c r="C103" s="195" t="s">
        <v>1078</v>
      </c>
      <c r="D103" t="s">
        <v>496</v>
      </c>
    </row>
    <row r="104" spans="1:4">
      <c r="A104" t="s">
        <v>909</v>
      </c>
      <c r="B104" s="196" t="s">
        <v>497</v>
      </c>
      <c r="C104" s="195" t="s">
        <v>1078</v>
      </c>
      <c r="D104" t="s">
        <v>498</v>
      </c>
    </row>
    <row r="105" spans="1:4">
      <c r="A105" t="s">
        <v>910</v>
      </c>
      <c r="B105" s="196" t="s">
        <v>499</v>
      </c>
      <c r="C105" s="195" t="s">
        <v>1079</v>
      </c>
      <c r="D105" t="s">
        <v>500</v>
      </c>
    </row>
    <row r="106" spans="1:4">
      <c r="A106" t="s">
        <v>911</v>
      </c>
      <c r="B106" s="196" t="s">
        <v>501</v>
      </c>
      <c r="C106" s="195" t="s">
        <v>1079</v>
      </c>
      <c r="D106" t="s">
        <v>502</v>
      </c>
    </row>
    <row r="107" spans="1:4">
      <c r="A107" t="s">
        <v>912</v>
      </c>
      <c r="B107" s="196" t="s">
        <v>503</v>
      </c>
      <c r="C107" s="195" t="s">
        <v>1079</v>
      </c>
      <c r="D107" t="s">
        <v>504</v>
      </c>
    </row>
    <row r="108" spans="1:4">
      <c r="A108" t="s">
        <v>913</v>
      </c>
      <c r="B108" s="196" t="s">
        <v>505</v>
      </c>
      <c r="C108" s="195" t="s">
        <v>1079</v>
      </c>
      <c r="D108" t="s">
        <v>506</v>
      </c>
    </row>
    <row r="109" spans="1:4">
      <c r="A109" t="s">
        <v>914</v>
      </c>
      <c r="B109" s="196" t="s">
        <v>507</v>
      </c>
      <c r="C109" t="s">
        <v>1075</v>
      </c>
      <c r="D109" t="s">
        <v>508</v>
      </c>
    </row>
    <row r="110" spans="1:4">
      <c r="A110" t="s">
        <v>915</v>
      </c>
      <c r="B110" s="196" t="s">
        <v>509</v>
      </c>
      <c r="C110" t="s">
        <v>1075</v>
      </c>
      <c r="D110" t="s">
        <v>510</v>
      </c>
    </row>
    <row r="111" spans="1:4">
      <c r="A111" t="s">
        <v>916</v>
      </c>
      <c r="B111" s="196" t="s">
        <v>511</v>
      </c>
      <c r="C111" t="s">
        <v>1075</v>
      </c>
      <c r="D111" t="s">
        <v>512</v>
      </c>
    </row>
    <row r="112" spans="1:4">
      <c r="A112" t="s">
        <v>917</v>
      </c>
      <c r="B112" s="196" t="s">
        <v>513</v>
      </c>
      <c r="C112" t="s">
        <v>1075</v>
      </c>
      <c r="D112" t="s">
        <v>514</v>
      </c>
    </row>
    <row r="113" spans="1:4">
      <c r="A113" t="s">
        <v>918</v>
      </c>
      <c r="B113" s="196" t="s">
        <v>515</v>
      </c>
      <c r="C113" t="s">
        <v>1074</v>
      </c>
      <c r="D113" t="s">
        <v>109</v>
      </c>
    </row>
    <row r="114" spans="1:4">
      <c r="A114" t="s">
        <v>919</v>
      </c>
      <c r="B114" s="196" t="s">
        <v>516</v>
      </c>
      <c r="C114" t="s">
        <v>1073</v>
      </c>
      <c r="D114" t="s">
        <v>517</v>
      </c>
    </row>
    <row r="115" spans="1:4">
      <c r="A115" t="s">
        <v>920</v>
      </c>
      <c r="B115" s="196" t="s">
        <v>518</v>
      </c>
      <c r="C115" t="s">
        <v>1073</v>
      </c>
      <c r="D115" t="s">
        <v>519</v>
      </c>
    </row>
    <row r="116" spans="1:4">
      <c r="A116" t="s">
        <v>921</v>
      </c>
      <c r="B116" s="196" t="s">
        <v>520</v>
      </c>
      <c r="C116" t="s">
        <v>1073</v>
      </c>
      <c r="D116" t="s">
        <v>521</v>
      </c>
    </row>
    <row r="117" spans="1:4">
      <c r="A117" t="s">
        <v>922</v>
      </c>
      <c r="B117" s="196" t="s">
        <v>522</v>
      </c>
      <c r="C117" t="s">
        <v>1073</v>
      </c>
      <c r="D117" t="s">
        <v>523</v>
      </c>
    </row>
    <row r="118" spans="1:4">
      <c r="A118" t="s">
        <v>923</v>
      </c>
      <c r="B118" s="196" t="s">
        <v>524</v>
      </c>
      <c r="C118" t="s">
        <v>1073</v>
      </c>
      <c r="D118" t="s">
        <v>525</v>
      </c>
    </row>
    <row r="119" spans="1:4">
      <c r="A119" t="s">
        <v>924</v>
      </c>
      <c r="B119" s="196" t="s">
        <v>526</v>
      </c>
      <c r="C119" t="s">
        <v>1073</v>
      </c>
      <c r="D119" t="s">
        <v>527</v>
      </c>
    </row>
    <row r="120" spans="1:4">
      <c r="A120" t="s">
        <v>925</v>
      </c>
      <c r="B120" s="196" t="s">
        <v>528</v>
      </c>
      <c r="C120" t="s">
        <v>1073</v>
      </c>
      <c r="D120" t="s">
        <v>529</v>
      </c>
    </row>
    <row r="121" spans="1:4">
      <c r="A121" t="s">
        <v>926</v>
      </c>
      <c r="B121" s="196" t="s">
        <v>530</v>
      </c>
      <c r="C121" t="s">
        <v>1075</v>
      </c>
      <c r="D121" t="s">
        <v>531</v>
      </c>
    </row>
    <row r="122" spans="1:4">
      <c r="A122" t="s">
        <v>927</v>
      </c>
      <c r="B122" s="196" t="s">
        <v>532</v>
      </c>
      <c r="C122" t="s">
        <v>1075</v>
      </c>
      <c r="D122" t="s">
        <v>533</v>
      </c>
    </row>
    <row r="123" spans="1:4">
      <c r="A123" t="s">
        <v>928</v>
      </c>
      <c r="B123" s="196" t="s">
        <v>534</v>
      </c>
      <c r="C123" t="s">
        <v>1075</v>
      </c>
      <c r="D123" t="s">
        <v>535</v>
      </c>
    </row>
    <row r="124" spans="1:4">
      <c r="A124" t="s">
        <v>929</v>
      </c>
      <c r="B124" s="196" t="s">
        <v>536</v>
      </c>
      <c r="C124" t="s">
        <v>1075</v>
      </c>
      <c r="D124" t="s">
        <v>537</v>
      </c>
    </row>
    <row r="125" spans="1:4">
      <c r="A125" t="s">
        <v>930</v>
      </c>
      <c r="B125" s="196" t="s">
        <v>538</v>
      </c>
      <c r="C125" t="s">
        <v>1075</v>
      </c>
      <c r="D125" t="s">
        <v>539</v>
      </c>
    </row>
    <row r="126" spans="1:4">
      <c r="A126" t="s">
        <v>931</v>
      </c>
      <c r="B126" s="196" t="s">
        <v>540</v>
      </c>
      <c r="C126" t="s">
        <v>1075</v>
      </c>
      <c r="D126" t="s">
        <v>541</v>
      </c>
    </row>
    <row r="127" spans="1:4">
      <c r="A127" t="s">
        <v>932</v>
      </c>
      <c r="B127" s="196" t="s">
        <v>542</v>
      </c>
      <c r="C127" t="s">
        <v>1075</v>
      </c>
      <c r="D127" t="s">
        <v>543</v>
      </c>
    </row>
    <row r="128" spans="1:4">
      <c r="A128" t="s">
        <v>933</v>
      </c>
      <c r="B128" s="196" t="s">
        <v>544</v>
      </c>
      <c r="C128" t="s">
        <v>1075</v>
      </c>
      <c r="D128" t="s">
        <v>545</v>
      </c>
    </row>
    <row r="129" spans="1:4">
      <c r="A129" t="s">
        <v>934</v>
      </c>
      <c r="B129" s="196" t="s">
        <v>546</v>
      </c>
      <c r="C129" t="s">
        <v>1075</v>
      </c>
      <c r="D129" t="s">
        <v>547</v>
      </c>
    </row>
    <row r="130" spans="1:4">
      <c r="A130" t="s">
        <v>935</v>
      </c>
      <c r="B130" s="196" t="s">
        <v>548</v>
      </c>
      <c r="C130" t="s">
        <v>1074</v>
      </c>
      <c r="D130" t="s">
        <v>549</v>
      </c>
    </row>
    <row r="131" spans="1:4">
      <c r="A131" t="s">
        <v>936</v>
      </c>
      <c r="B131" s="196" t="s">
        <v>550</v>
      </c>
      <c r="D131" t="s">
        <v>551</v>
      </c>
    </row>
    <row r="132" spans="1:4">
      <c r="A132" t="s">
        <v>937</v>
      </c>
      <c r="B132" s="196" t="s">
        <v>552</v>
      </c>
      <c r="D132" t="s">
        <v>553</v>
      </c>
    </row>
    <row r="133" spans="1:4">
      <c r="A133" t="s">
        <v>938</v>
      </c>
      <c r="B133" s="196" t="s">
        <v>554</v>
      </c>
      <c r="D133" t="s">
        <v>555</v>
      </c>
    </row>
    <row r="134" spans="1:4">
      <c r="A134" t="s">
        <v>939</v>
      </c>
      <c r="B134" s="196" t="s">
        <v>556</v>
      </c>
      <c r="C134" t="s">
        <v>1075</v>
      </c>
      <c r="D134" t="s">
        <v>557</v>
      </c>
    </row>
    <row r="135" spans="1:4">
      <c r="A135" t="s">
        <v>940</v>
      </c>
      <c r="B135" s="196" t="s">
        <v>558</v>
      </c>
      <c r="D135" t="s">
        <v>559</v>
      </c>
    </row>
    <row r="136" spans="1:4">
      <c r="A136" t="s">
        <v>941</v>
      </c>
      <c r="B136" s="196" t="s">
        <v>560</v>
      </c>
      <c r="D136" t="s">
        <v>561</v>
      </c>
    </row>
    <row r="137" spans="1:4">
      <c r="A137" t="s">
        <v>942</v>
      </c>
      <c r="B137" s="196" t="s">
        <v>562</v>
      </c>
      <c r="D137" t="s">
        <v>563</v>
      </c>
    </row>
    <row r="138" spans="1:4">
      <c r="A138" t="s">
        <v>943</v>
      </c>
      <c r="B138" s="196" t="s">
        <v>564</v>
      </c>
      <c r="D138" t="s">
        <v>565</v>
      </c>
    </row>
    <row r="139" spans="1:4">
      <c r="A139" t="s">
        <v>944</v>
      </c>
      <c r="B139" s="196" t="s">
        <v>566</v>
      </c>
      <c r="C139" t="s">
        <v>1074</v>
      </c>
      <c r="D139" t="s">
        <v>103</v>
      </c>
    </row>
    <row r="140" spans="1:4">
      <c r="A140" t="s">
        <v>945</v>
      </c>
      <c r="B140" s="196" t="s">
        <v>567</v>
      </c>
      <c r="C140" t="s">
        <v>1074</v>
      </c>
      <c r="D140" t="s">
        <v>107</v>
      </c>
    </row>
    <row r="141" spans="1:4">
      <c r="A141" t="s">
        <v>946</v>
      </c>
      <c r="B141" s="196" t="s">
        <v>568</v>
      </c>
      <c r="C141" t="s">
        <v>1074</v>
      </c>
      <c r="D141" t="s">
        <v>113</v>
      </c>
    </row>
    <row r="142" spans="1:4">
      <c r="A142" t="s">
        <v>947</v>
      </c>
      <c r="B142" s="196" t="s">
        <v>569</v>
      </c>
      <c r="D142" t="s">
        <v>570</v>
      </c>
    </row>
    <row r="143" spans="1:4">
      <c r="A143" t="s">
        <v>948</v>
      </c>
      <c r="B143" s="196" t="s">
        <v>571</v>
      </c>
      <c r="C143" t="s">
        <v>1075</v>
      </c>
      <c r="D143" t="s">
        <v>572</v>
      </c>
    </row>
    <row r="144" spans="1:4">
      <c r="A144" t="s">
        <v>949</v>
      </c>
      <c r="B144" s="196" t="s">
        <v>573</v>
      </c>
      <c r="C144" t="s">
        <v>1075</v>
      </c>
      <c r="D144" t="s">
        <v>574</v>
      </c>
    </row>
    <row r="145" spans="1:4">
      <c r="A145" t="s">
        <v>950</v>
      </c>
      <c r="B145" s="196" t="s">
        <v>575</v>
      </c>
      <c r="D145" t="s">
        <v>576</v>
      </c>
    </row>
    <row r="146" spans="1:4">
      <c r="A146" t="s">
        <v>951</v>
      </c>
      <c r="B146" s="196" t="s">
        <v>577</v>
      </c>
      <c r="C146" t="s">
        <v>1073</v>
      </c>
      <c r="D146" t="s">
        <v>578</v>
      </c>
    </row>
    <row r="147" spans="1:4">
      <c r="A147" t="s">
        <v>952</v>
      </c>
      <c r="B147" s="196" t="s">
        <v>579</v>
      </c>
      <c r="D147" t="s">
        <v>580</v>
      </c>
    </row>
    <row r="148" spans="1:4">
      <c r="A148" t="s">
        <v>953</v>
      </c>
      <c r="B148" s="196" t="s">
        <v>581</v>
      </c>
      <c r="D148" t="s">
        <v>110</v>
      </c>
    </row>
    <row r="149" spans="1:4">
      <c r="A149" t="s">
        <v>954</v>
      </c>
      <c r="B149" s="196" t="s">
        <v>582</v>
      </c>
      <c r="D149" t="s">
        <v>583</v>
      </c>
    </row>
    <row r="150" spans="1:4">
      <c r="A150" t="s">
        <v>955</v>
      </c>
      <c r="B150" s="196" t="s">
        <v>584</v>
      </c>
      <c r="C150" t="s">
        <v>1075</v>
      </c>
      <c r="D150" t="s">
        <v>585</v>
      </c>
    </row>
    <row r="151" spans="1:4">
      <c r="A151" t="s">
        <v>956</v>
      </c>
      <c r="B151" s="196" t="s">
        <v>586</v>
      </c>
      <c r="D151" t="s">
        <v>587</v>
      </c>
    </row>
    <row r="152" spans="1:4">
      <c r="A152" t="s">
        <v>957</v>
      </c>
      <c r="B152" s="196" t="s">
        <v>588</v>
      </c>
      <c r="D152" t="s">
        <v>589</v>
      </c>
    </row>
    <row r="153" spans="1:4">
      <c r="A153" t="s">
        <v>958</v>
      </c>
      <c r="B153" s="196" t="s">
        <v>590</v>
      </c>
      <c r="D153" t="s">
        <v>591</v>
      </c>
    </row>
    <row r="154" spans="1:4">
      <c r="A154" t="s">
        <v>959</v>
      </c>
      <c r="B154" s="196" t="s">
        <v>592</v>
      </c>
      <c r="D154" t="s">
        <v>593</v>
      </c>
    </row>
    <row r="155" spans="1:4">
      <c r="A155" t="s">
        <v>960</v>
      </c>
      <c r="B155" s="196" t="s">
        <v>594</v>
      </c>
      <c r="D155" t="s">
        <v>595</v>
      </c>
    </row>
    <row r="156" spans="1:4">
      <c r="A156" t="s">
        <v>961</v>
      </c>
      <c r="B156" s="196" t="s">
        <v>596</v>
      </c>
      <c r="C156" t="s">
        <v>1073</v>
      </c>
      <c r="D156" t="s">
        <v>597</v>
      </c>
    </row>
    <row r="157" spans="1:4">
      <c r="A157" t="s">
        <v>962</v>
      </c>
      <c r="B157" s="196" t="s">
        <v>598</v>
      </c>
      <c r="C157" t="s">
        <v>1075</v>
      </c>
      <c r="D157" t="s">
        <v>599</v>
      </c>
    </row>
    <row r="158" spans="1:4">
      <c r="A158" t="s">
        <v>963</v>
      </c>
      <c r="B158" s="196" t="s">
        <v>600</v>
      </c>
      <c r="D158" t="s">
        <v>601</v>
      </c>
    </row>
    <row r="159" spans="1:4">
      <c r="A159" t="s">
        <v>964</v>
      </c>
      <c r="B159" s="196" t="s">
        <v>602</v>
      </c>
      <c r="D159" t="s">
        <v>603</v>
      </c>
    </row>
    <row r="160" spans="1:4">
      <c r="A160" t="s">
        <v>965</v>
      </c>
      <c r="B160" s="196" t="s">
        <v>604</v>
      </c>
      <c r="C160" t="s">
        <v>1075</v>
      </c>
      <c r="D160" t="s">
        <v>605</v>
      </c>
    </row>
    <row r="161" spans="1:4">
      <c r="A161" t="s">
        <v>966</v>
      </c>
      <c r="B161" s="196" t="s">
        <v>606</v>
      </c>
      <c r="D161" t="s">
        <v>607</v>
      </c>
    </row>
    <row r="162" spans="1:4">
      <c r="A162" t="s">
        <v>967</v>
      </c>
      <c r="B162" s="196" t="s">
        <v>608</v>
      </c>
      <c r="D162" t="s">
        <v>609</v>
      </c>
    </row>
    <row r="163" spans="1:4">
      <c r="A163" t="s">
        <v>968</v>
      </c>
      <c r="B163" s="196" t="s">
        <v>610</v>
      </c>
      <c r="C163" t="s">
        <v>1073</v>
      </c>
      <c r="D163" t="s">
        <v>611</v>
      </c>
    </row>
    <row r="164" spans="1:4">
      <c r="A164" t="s">
        <v>969</v>
      </c>
      <c r="B164" s="196" t="s">
        <v>612</v>
      </c>
      <c r="C164" t="s">
        <v>1073</v>
      </c>
      <c r="D164" t="s">
        <v>613</v>
      </c>
    </row>
    <row r="165" spans="1:4">
      <c r="A165" t="s">
        <v>970</v>
      </c>
      <c r="B165" s="196" t="s">
        <v>614</v>
      </c>
      <c r="C165" t="s">
        <v>1073</v>
      </c>
      <c r="D165" t="s">
        <v>615</v>
      </c>
    </row>
    <row r="166" spans="1:4">
      <c r="A166" t="s">
        <v>971</v>
      </c>
      <c r="B166" s="196" t="s">
        <v>616</v>
      </c>
      <c r="C166" s="195" t="s">
        <v>1079</v>
      </c>
      <c r="D166" t="s">
        <v>617</v>
      </c>
    </row>
    <row r="167" spans="1:4">
      <c r="A167" t="s">
        <v>972</v>
      </c>
      <c r="B167" s="196" t="s">
        <v>618</v>
      </c>
      <c r="D167" t="s">
        <v>619</v>
      </c>
    </row>
    <row r="168" spans="1:4">
      <c r="A168" t="s">
        <v>973</v>
      </c>
      <c r="B168" s="196" t="s">
        <v>620</v>
      </c>
      <c r="C168" t="s">
        <v>1073</v>
      </c>
      <c r="D168" t="s">
        <v>621</v>
      </c>
    </row>
    <row r="169" spans="1:4">
      <c r="A169" s="214">
        <v>28289</v>
      </c>
      <c r="B169" s="215" t="s">
        <v>1099</v>
      </c>
      <c r="D169" t="s">
        <v>1097</v>
      </c>
    </row>
    <row r="170" spans="1:4">
      <c r="A170" s="214">
        <v>28290</v>
      </c>
      <c r="B170" s="215" t="s">
        <v>1098</v>
      </c>
      <c r="D170" t="s">
        <v>1104</v>
      </c>
    </row>
    <row r="171" spans="1:4">
      <c r="A171" s="214">
        <v>28291</v>
      </c>
      <c r="B171" s="215" t="s">
        <v>1102</v>
      </c>
      <c r="D171" t="s">
        <v>1103</v>
      </c>
    </row>
    <row r="172" spans="1:4">
      <c r="A172" t="s">
        <v>974</v>
      </c>
      <c r="B172" s="196" t="s">
        <v>622</v>
      </c>
      <c r="D172" t="s">
        <v>623</v>
      </c>
    </row>
    <row r="173" spans="1:4">
      <c r="A173" t="s">
        <v>975</v>
      </c>
      <c r="B173" s="196" t="s">
        <v>624</v>
      </c>
      <c r="D173" t="s">
        <v>625</v>
      </c>
    </row>
    <row r="174" spans="1:4">
      <c r="A174" t="s">
        <v>976</v>
      </c>
      <c r="B174" s="196" t="s">
        <v>626</v>
      </c>
      <c r="D174" t="s">
        <v>627</v>
      </c>
    </row>
    <row r="175" spans="1:4">
      <c r="A175" t="s">
        <v>977</v>
      </c>
      <c r="B175" s="196" t="s">
        <v>628</v>
      </c>
      <c r="D175" t="s">
        <v>629</v>
      </c>
    </row>
    <row r="176" spans="1:4">
      <c r="A176" t="s">
        <v>978</v>
      </c>
      <c r="B176" s="196" t="s">
        <v>630</v>
      </c>
      <c r="D176" t="s">
        <v>631</v>
      </c>
    </row>
    <row r="177" spans="1:4">
      <c r="A177" t="s">
        <v>979</v>
      </c>
      <c r="B177" s="196" t="s">
        <v>632</v>
      </c>
      <c r="D177" t="s">
        <v>633</v>
      </c>
    </row>
    <row r="178" spans="1:4">
      <c r="A178" t="s">
        <v>980</v>
      </c>
      <c r="B178" s="196" t="s">
        <v>634</v>
      </c>
      <c r="D178" t="s">
        <v>635</v>
      </c>
    </row>
    <row r="179" spans="1:4">
      <c r="A179" t="s">
        <v>981</v>
      </c>
      <c r="B179" s="196" t="s">
        <v>636</v>
      </c>
      <c r="D179" t="s">
        <v>637</v>
      </c>
    </row>
    <row r="180" spans="1:4">
      <c r="A180" t="s">
        <v>982</v>
      </c>
      <c r="B180" s="196" t="s">
        <v>638</v>
      </c>
      <c r="D180" t="s">
        <v>639</v>
      </c>
    </row>
    <row r="181" spans="1:4">
      <c r="A181" t="s">
        <v>983</v>
      </c>
      <c r="B181" s="196" t="s">
        <v>640</v>
      </c>
      <c r="D181" t="s">
        <v>641</v>
      </c>
    </row>
    <row r="182" spans="1:4">
      <c r="A182" t="s">
        <v>984</v>
      </c>
      <c r="B182" s="196" t="s">
        <v>642</v>
      </c>
      <c r="D182" t="s">
        <v>643</v>
      </c>
    </row>
    <row r="183" spans="1:4">
      <c r="A183" t="s">
        <v>985</v>
      </c>
      <c r="B183" s="196" t="s">
        <v>644</v>
      </c>
      <c r="D183" t="s">
        <v>645</v>
      </c>
    </row>
    <row r="184" spans="1:4">
      <c r="A184" t="s">
        <v>986</v>
      </c>
      <c r="B184" s="196" t="s">
        <v>646</v>
      </c>
      <c r="D184" t="s">
        <v>647</v>
      </c>
    </row>
    <row r="185" spans="1:4">
      <c r="A185" t="s">
        <v>987</v>
      </c>
      <c r="B185" s="196" t="s">
        <v>648</v>
      </c>
      <c r="D185" t="s">
        <v>649</v>
      </c>
    </row>
    <row r="186" spans="1:4">
      <c r="A186" t="s">
        <v>988</v>
      </c>
      <c r="B186" s="196" t="s">
        <v>650</v>
      </c>
      <c r="D186" t="s">
        <v>651</v>
      </c>
    </row>
    <row r="187" spans="1:4">
      <c r="A187" t="s">
        <v>989</v>
      </c>
      <c r="B187" s="196" t="s">
        <v>652</v>
      </c>
      <c r="D187" t="s">
        <v>653</v>
      </c>
    </row>
    <row r="188" spans="1:4">
      <c r="A188" t="s">
        <v>990</v>
      </c>
      <c r="B188" s="196" t="s">
        <v>654</v>
      </c>
      <c r="D188" t="s">
        <v>655</v>
      </c>
    </row>
    <row r="189" spans="1:4">
      <c r="A189" t="s">
        <v>991</v>
      </c>
      <c r="B189" s="196" t="s">
        <v>656</v>
      </c>
      <c r="D189" t="s">
        <v>657</v>
      </c>
    </row>
    <row r="190" spans="1:4">
      <c r="A190" t="s">
        <v>992</v>
      </c>
      <c r="B190" s="196" t="s">
        <v>658</v>
      </c>
      <c r="D190" t="s">
        <v>659</v>
      </c>
    </row>
    <row r="191" spans="1:4">
      <c r="A191" t="s">
        <v>993</v>
      </c>
      <c r="B191" s="196" t="s">
        <v>660</v>
      </c>
      <c r="D191" t="s">
        <v>661</v>
      </c>
    </row>
    <row r="192" spans="1:4">
      <c r="A192" t="s">
        <v>994</v>
      </c>
      <c r="B192" s="196" t="s">
        <v>662</v>
      </c>
      <c r="D192" t="s">
        <v>663</v>
      </c>
    </row>
    <row r="193" spans="1:4">
      <c r="A193" t="s">
        <v>995</v>
      </c>
      <c r="B193" s="196" t="s">
        <v>664</v>
      </c>
      <c r="D193" t="s">
        <v>665</v>
      </c>
    </row>
    <row r="194" spans="1:4">
      <c r="A194" t="s">
        <v>996</v>
      </c>
      <c r="B194" s="196" t="s">
        <v>666</v>
      </c>
      <c r="D194" t="s">
        <v>667</v>
      </c>
    </row>
    <row r="195" spans="1:4">
      <c r="A195" t="s">
        <v>997</v>
      </c>
      <c r="B195" s="196" t="s">
        <v>668</v>
      </c>
      <c r="D195" t="s">
        <v>669</v>
      </c>
    </row>
    <row r="196" spans="1:4">
      <c r="A196" t="s">
        <v>998</v>
      </c>
      <c r="B196" s="196" t="s">
        <v>670</v>
      </c>
      <c r="D196" t="s">
        <v>671</v>
      </c>
    </row>
    <row r="197" spans="1:4">
      <c r="A197" t="s">
        <v>999</v>
      </c>
      <c r="B197" s="196" t="s">
        <v>672</v>
      </c>
      <c r="D197" t="s">
        <v>673</v>
      </c>
    </row>
    <row r="198" spans="1:4">
      <c r="A198" t="s">
        <v>1000</v>
      </c>
      <c r="B198" s="196" t="s">
        <v>674</v>
      </c>
      <c r="D198" t="s">
        <v>675</v>
      </c>
    </row>
    <row r="199" spans="1:4">
      <c r="A199" t="s">
        <v>1001</v>
      </c>
      <c r="B199" s="196" t="s">
        <v>676</v>
      </c>
      <c r="D199" t="s">
        <v>677</v>
      </c>
    </row>
    <row r="200" spans="1:4">
      <c r="A200" t="s">
        <v>1002</v>
      </c>
      <c r="B200" s="196" t="s">
        <v>678</v>
      </c>
      <c r="D200" t="s">
        <v>679</v>
      </c>
    </row>
    <row r="201" spans="1:4">
      <c r="A201" t="s">
        <v>1003</v>
      </c>
      <c r="B201" s="196" t="s">
        <v>680</v>
      </c>
      <c r="D201" t="s">
        <v>681</v>
      </c>
    </row>
    <row r="202" spans="1:4">
      <c r="A202" t="s">
        <v>1004</v>
      </c>
      <c r="B202" s="196" t="s">
        <v>682</v>
      </c>
      <c r="D202" t="s">
        <v>683</v>
      </c>
    </row>
    <row r="203" spans="1:4">
      <c r="A203" t="s">
        <v>1005</v>
      </c>
      <c r="B203" s="196" t="s">
        <v>684</v>
      </c>
      <c r="D203" t="s">
        <v>685</v>
      </c>
    </row>
    <row r="204" spans="1:4">
      <c r="A204" t="s">
        <v>1006</v>
      </c>
      <c r="B204" s="196" t="s">
        <v>686</v>
      </c>
      <c r="D204" t="s">
        <v>687</v>
      </c>
    </row>
    <row r="205" spans="1:4">
      <c r="A205" t="s">
        <v>1007</v>
      </c>
      <c r="B205" s="196" t="s">
        <v>688</v>
      </c>
      <c r="D205" t="s">
        <v>689</v>
      </c>
    </row>
    <row r="206" spans="1:4">
      <c r="A206" t="s">
        <v>1008</v>
      </c>
      <c r="B206" s="196" t="s">
        <v>690</v>
      </c>
      <c r="D206" t="s">
        <v>691</v>
      </c>
    </row>
    <row r="207" spans="1:4">
      <c r="A207" t="s">
        <v>1009</v>
      </c>
      <c r="B207" s="196" t="s">
        <v>692</v>
      </c>
      <c r="D207" t="s">
        <v>693</v>
      </c>
    </row>
    <row r="208" spans="1:4">
      <c r="A208" t="s">
        <v>1010</v>
      </c>
      <c r="B208" s="196" t="s">
        <v>694</v>
      </c>
      <c r="D208" t="s">
        <v>695</v>
      </c>
    </row>
    <row r="209" spans="1:4">
      <c r="A209" t="s">
        <v>1011</v>
      </c>
      <c r="B209" s="196" t="s">
        <v>696</v>
      </c>
      <c r="D209" t="s">
        <v>697</v>
      </c>
    </row>
    <row r="210" spans="1:4">
      <c r="A210" t="s">
        <v>1012</v>
      </c>
      <c r="B210" s="196" t="s">
        <v>698</v>
      </c>
      <c r="D210" t="s">
        <v>699</v>
      </c>
    </row>
    <row r="211" spans="1:4">
      <c r="A211" t="s">
        <v>1013</v>
      </c>
      <c r="B211" s="196" t="s">
        <v>700</v>
      </c>
      <c r="D211" t="s">
        <v>701</v>
      </c>
    </row>
    <row r="212" spans="1:4">
      <c r="A212" t="s">
        <v>1014</v>
      </c>
      <c r="B212" s="196" t="s">
        <v>702</v>
      </c>
      <c r="D212" t="s">
        <v>703</v>
      </c>
    </row>
    <row r="213" spans="1:4">
      <c r="A213" t="s">
        <v>1015</v>
      </c>
      <c r="B213" s="196" t="s">
        <v>704</v>
      </c>
      <c r="D213" t="s">
        <v>705</v>
      </c>
    </row>
    <row r="214" spans="1:4">
      <c r="A214" t="s">
        <v>1016</v>
      </c>
      <c r="B214" s="196" t="s">
        <v>706</v>
      </c>
      <c r="D214" t="s">
        <v>707</v>
      </c>
    </row>
    <row r="215" spans="1:4">
      <c r="A215" t="s">
        <v>1017</v>
      </c>
      <c r="B215" s="196" t="s">
        <v>708</v>
      </c>
      <c r="D215" t="s">
        <v>709</v>
      </c>
    </row>
    <row r="216" spans="1:4">
      <c r="A216" t="s">
        <v>1018</v>
      </c>
      <c r="B216" s="196" t="s">
        <v>710</v>
      </c>
      <c r="D216" t="s">
        <v>711</v>
      </c>
    </row>
    <row r="217" spans="1:4">
      <c r="A217" t="s">
        <v>1019</v>
      </c>
      <c r="B217" s="196" t="s">
        <v>712</v>
      </c>
      <c r="D217" t="s">
        <v>713</v>
      </c>
    </row>
    <row r="218" spans="1:4">
      <c r="A218" t="s">
        <v>1020</v>
      </c>
      <c r="B218" s="196" t="s">
        <v>714</v>
      </c>
      <c r="D218" t="s">
        <v>715</v>
      </c>
    </row>
    <row r="219" spans="1:4">
      <c r="A219" t="s">
        <v>1021</v>
      </c>
      <c r="B219" s="196" t="s">
        <v>716</v>
      </c>
      <c r="D219" t="s">
        <v>717</v>
      </c>
    </row>
    <row r="220" spans="1:4">
      <c r="A220" t="s">
        <v>1022</v>
      </c>
      <c r="B220" s="196" t="s">
        <v>718</v>
      </c>
      <c r="D220" t="s">
        <v>719</v>
      </c>
    </row>
    <row r="221" spans="1:4">
      <c r="A221" t="s">
        <v>1023</v>
      </c>
      <c r="B221" s="196" t="s">
        <v>720</v>
      </c>
      <c r="D221" t="s">
        <v>721</v>
      </c>
    </row>
    <row r="222" spans="1:4">
      <c r="A222" t="s">
        <v>1024</v>
      </c>
      <c r="B222" s="196" t="s">
        <v>722</v>
      </c>
      <c r="D222" t="s">
        <v>723</v>
      </c>
    </row>
    <row r="223" spans="1:4">
      <c r="A223" t="s">
        <v>1025</v>
      </c>
      <c r="B223" s="196" t="s">
        <v>724</v>
      </c>
      <c r="D223" t="s">
        <v>725</v>
      </c>
    </row>
    <row r="224" spans="1:4">
      <c r="A224" t="s">
        <v>1026</v>
      </c>
      <c r="B224" s="196" t="s">
        <v>726</v>
      </c>
      <c r="D224" t="s">
        <v>727</v>
      </c>
    </row>
    <row r="225" spans="1:4">
      <c r="A225" t="s">
        <v>1027</v>
      </c>
      <c r="B225" s="196" t="s">
        <v>728</v>
      </c>
      <c r="D225" t="s">
        <v>729</v>
      </c>
    </row>
    <row r="226" spans="1:4">
      <c r="A226" t="s">
        <v>1028</v>
      </c>
      <c r="B226" s="196" t="s">
        <v>730</v>
      </c>
      <c r="D226" t="s">
        <v>731</v>
      </c>
    </row>
    <row r="227" spans="1:4">
      <c r="A227" t="s">
        <v>1029</v>
      </c>
      <c r="B227" s="196" t="s">
        <v>732</v>
      </c>
      <c r="D227" t="s">
        <v>733</v>
      </c>
    </row>
    <row r="228" spans="1:4">
      <c r="A228" t="s">
        <v>1030</v>
      </c>
      <c r="B228" s="196" t="s">
        <v>734</v>
      </c>
      <c r="D228" t="s">
        <v>735</v>
      </c>
    </row>
    <row r="229" spans="1:4">
      <c r="A229" t="s">
        <v>1031</v>
      </c>
      <c r="B229" s="196" t="s">
        <v>736</v>
      </c>
      <c r="D229" t="s">
        <v>737</v>
      </c>
    </row>
    <row r="230" spans="1:4">
      <c r="A230" t="s">
        <v>1032</v>
      </c>
      <c r="B230" s="196" t="s">
        <v>738</v>
      </c>
      <c r="D230" t="s">
        <v>739</v>
      </c>
    </row>
    <row r="231" spans="1:4">
      <c r="A231" t="s">
        <v>1033</v>
      </c>
      <c r="B231" s="196" t="s">
        <v>740</v>
      </c>
      <c r="D231" t="s">
        <v>741</v>
      </c>
    </row>
    <row r="232" spans="1:4">
      <c r="A232" t="s">
        <v>1034</v>
      </c>
      <c r="B232" s="196" t="s">
        <v>742</v>
      </c>
      <c r="D232" t="s">
        <v>743</v>
      </c>
    </row>
    <row r="233" spans="1:4">
      <c r="A233" t="s">
        <v>1035</v>
      </c>
      <c r="B233" s="196" t="s">
        <v>744</v>
      </c>
      <c r="D233" t="s">
        <v>745</v>
      </c>
    </row>
    <row r="234" spans="1:4">
      <c r="A234" t="s">
        <v>1036</v>
      </c>
      <c r="B234" s="196" t="s">
        <v>746</v>
      </c>
      <c r="D234" t="s">
        <v>747</v>
      </c>
    </row>
    <row r="235" spans="1:4">
      <c r="A235" t="s">
        <v>1037</v>
      </c>
      <c r="B235" s="196" t="s">
        <v>748</v>
      </c>
      <c r="D235" t="s">
        <v>749</v>
      </c>
    </row>
    <row r="236" spans="1:4">
      <c r="A236" t="s">
        <v>1038</v>
      </c>
      <c r="B236" s="196" t="s">
        <v>750</v>
      </c>
      <c r="D236" t="s">
        <v>751</v>
      </c>
    </row>
    <row r="237" spans="1:4">
      <c r="A237" t="s">
        <v>1039</v>
      </c>
      <c r="B237" s="196" t="s">
        <v>752</v>
      </c>
      <c r="D237" t="s">
        <v>753</v>
      </c>
    </row>
    <row r="238" spans="1:4">
      <c r="A238" t="s">
        <v>1040</v>
      </c>
      <c r="B238" s="196" t="s">
        <v>754</v>
      </c>
      <c r="D238" t="s">
        <v>755</v>
      </c>
    </row>
    <row r="239" spans="1:4">
      <c r="A239" t="s">
        <v>1041</v>
      </c>
      <c r="B239" s="196" t="s">
        <v>756</v>
      </c>
      <c r="D239" t="s">
        <v>757</v>
      </c>
    </row>
    <row r="240" spans="1:4">
      <c r="A240" t="s">
        <v>1042</v>
      </c>
      <c r="B240" s="196" t="s">
        <v>758</v>
      </c>
      <c r="D240" t="s">
        <v>759</v>
      </c>
    </row>
    <row r="241" spans="1:4">
      <c r="A241" t="s">
        <v>1043</v>
      </c>
      <c r="B241" s="196" t="s">
        <v>760</v>
      </c>
      <c r="D241" t="s">
        <v>761</v>
      </c>
    </row>
    <row r="242" spans="1:4">
      <c r="A242" t="s">
        <v>1044</v>
      </c>
      <c r="B242" s="196" t="s">
        <v>762</v>
      </c>
      <c r="D242" t="s">
        <v>763</v>
      </c>
    </row>
    <row r="243" spans="1:4">
      <c r="A243" t="s">
        <v>1045</v>
      </c>
      <c r="B243" s="196" t="s">
        <v>764</v>
      </c>
      <c r="D243" t="s">
        <v>765</v>
      </c>
    </row>
    <row r="244" spans="1:4">
      <c r="A244" t="s">
        <v>1046</v>
      </c>
      <c r="B244" s="196" t="s">
        <v>766</v>
      </c>
      <c r="D244" t="s">
        <v>767</v>
      </c>
    </row>
    <row r="245" spans="1:4">
      <c r="A245" t="s">
        <v>1047</v>
      </c>
      <c r="B245" s="196" t="s">
        <v>768</v>
      </c>
      <c r="D245" t="s">
        <v>769</v>
      </c>
    </row>
    <row r="246" spans="1:4">
      <c r="A246" t="s">
        <v>1048</v>
      </c>
      <c r="B246" s="196" t="s">
        <v>770</v>
      </c>
      <c r="D246" t="s">
        <v>771</v>
      </c>
    </row>
    <row r="247" spans="1:4">
      <c r="A247" t="s">
        <v>1049</v>
      </c>
      <c r="B247" s="196" t="s">
        <v>772</v>
      </c>
      <c r="D247" t="s">
        <v>773</v>
      </c>
    </row>
    <row r="248" spans="1:4">
      <c r="A248" t="s">
        <v>1050</v>
      </c>
      <c r="B248" s="196" t="s">
        <v>774</v>
      </c>
      <c r="D248" t="s">
        <v>775</v>
      </c>
    </row>
    <row r="249" spans="1:4">
      <c r="A249" t="s">
        <v>1051</v>
      </c>
      <c r="B249" s="196" t="s">
        <v>776</v>
      </c>
      <c r="D249" t="s">
        <v>777</v>
      </c>
    </row>
    <row r="250" spans="1:4">
      <c r="A250" t="s">
        <v>1052</v>
      </c>
      <c r="B250" s="196" t="s">
        <v>778</v>
      </c>
      <c r="D250" t="s">
        <v>120</v>
      </c>
    </row>
    <row r="251" spans="1:4">
      <c r="A251" t="s">
        <v>1053</v>
      </c>
      <c r="B251" s="196" t="s">
        <v>779</v>
      </c>
      <c r="D251" t="s">
        <v>780</v>
      </c>
    </row>
    <row r="252" spans="1:4">
      <c r="A252" t="s">
        <v>1054</v>
      </c>
      <c r="B252" s="196" t="s">
        <v>781</v>
      </c>
      <c r="D252" t="s">
        <v>782</v>
      </c>
    </row>
    <row r="253" spans="1:4">
      <c r="A253" t="s">
        <v>1055</v>
      </c>
      <c r="B253" s="196" t="s">
        <v>783</v>
      </c>
      <c r="D253" t="s">
        <v>784</v>
      </c>
    </row>
    <row r="254" spans="1:4">
      <c r="A254" t="s">
        <v>1056</v>
      </c>
      <c r="B254" s="196" t="s">
        <v>785</v>
      </c>
      <c r="D254" t="s">
        <v>786</v>
      </c>
    </row>
    <row r="255" spans="1:4">
      <c r="A255" t="s">
        <v>1057</v>
      </c>
      <c r="B255" s="196" t="s">
        <v>787</v>
      </c>
      <c r="D255" t="s">
        <v>788</v>
      </c>
    </row>
    <row r="256" spans="1:4">
      <c r="A256" t="s">
        <v>1058</v>
      </c>
      <c r="B256" s="196" t="s">
        <v>789</v>
      </c>
      <c r="D256" t="s">
        <v>790</v>
      </c>
    </row>
    <row r="257" spans="1:4">
      <c r="A257" t="s">
        <v>1059</v>
      </c>
      <c r="B257" s="196" t="s">
        <v>791</v>
      </c>
      <c r="D257" t="s">
        <v>792</v>
      </c>
    </row>
    <row r="258" spans="1:4">
      <c r="A258" t="s">
        <v>1060</v>
      </c>
      <c r="B258" s="196" t="s">
        <v>793</v>
      </c>
      <c r="D258" t="s">
        <v>794</v>
      </c>
    </row>
    <row r="259" spans="1:4">
      <c r="A259" t="s">
        <v>1061</v>
      </c>
      <c r="B259" s="196" t="s">
        <v>795</v>
      </c>
      <c r="D259" t="s">
        <v>796</v>
      </c>
    </row>
    <row r="260" spans="1:4">
      <c r="A260" t="s">
        <v>1062</v>
      </c>
      <c r="B260" s="196" t="s">
        <v>797</v>
      </c>
      <c r="D260" t="s">
        <v>798</v>
      </c>
    </row>
    <row r="261" spans="1:4">
      <c r="A261" t="s">
        <v>1063</v>
      </c>
      <c r="B261" s="196" t="s">
        <v>799</v>
      </c>
      <c r="D261" t="s">
        <v>800</v>
      </c>
    </row>
    <row r="262" spans="1:4">
      <c r="A262" t="s">
        <v>1064</v>
      </c>
      <c r="B262" s="196" t="s">
        <v>801</v>
      </c>
      <c r="D262" t="s">
        <v>802</v>
      </c>
    </row>
    <row r="263" spans="1:4">
      <c r="A263" t="s">
        <v>1065</v>
      </c>
      <c r="B263" s="196" t="s">
        <v>803</v>
      </c>
      <c r="D263" t="s">
        <v>804</v>
      </c>
    </row>
    <row r="264" spans="1:4">
      <c r="A264" t="s">
        <v>1066</v>
      </c>
      <c r="B264" s="196" t="s">
        <v>805</v>
      </c>
      <c r="D264" t="s">
        <v>806</v>
      </c>
    </row>
    <row r="265" spans="1:4">
      <c r="A265" t="s">
        <v>1067</v>
      </c>
      <c r="B265" s="196" t="s">
        <v>807</v>
      </c>
      <c r="D265" t="s">
        <v>808</v>
      </c>
    </row>
  </sheetData>
  <phoneticPr fontId="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P89"/>
  <sheetViews>
    <sheetView zoomScale="84" zoomScaleNormal="84" workbookViewId="0">
      <selection activeCell="C10" sqref="C10"/>
    </sheetView>
  </sheetViews>
  <sheetFormatPr defaultRowHeight="13.5"/>
  <cols>
    <col min="1" max="1" width="17" customWidth="1"/>
    <col min="2" max="2" width="7.25" customWidth="1"/>
    <col min="4" max="4" width="5.125" customWidth="1"/>
    <col min="5" max="5" width="8.625" customWidth="1"/>
    <col min="6" max="6" width="9.375" bestFit="1" customWidth="1"/>
    <col min="8" max="8" width="9.25" customWidth="1"/>
    <col min="9" max="9" width="9.375" customWidth="1"/>
    <col min="10" max="10" width="11.625" bestFit="1" customWidth="1"/>
    <col min="13" max="13" width="13.125" bestFit="1" customWidth="1"/>
  </cols>
  <sheetData>
    <row r="1" spans="2:16" ht="28.5" customHeight="1">
      <c r="C1" s="201" t="s">
        <v>1081</v>
      </c>
      <c r="D1" s="91"/>
      <c r="E1" s="91"/>
      <c r="F1" s="91"/>
      <c r="G1" s="91"/>
    </row>
    <row r="2" spans="2:16" ht="14.25" thickBot="1">
      <c r="C2" s="347" t="s">
        <v>1092</v>
      </c>
      <c r="D2" s="347"/>
      <c r="E2" s="347"/>
      <c r="F2" s="347"/>
      <c r="G2" s="347"/>
      <c r="H2" s="347"/>
      <c r="I2" s="347"/>
      <c r="J2" s="347"/>
      <c r="K2" s="347"/>
      <c r="L2" s="347"/>
      <c r="M2" s="347"/>
    </row>
    <row r="3" spans="2:16">
      <c r="C3" s="156"/>
      <c r="D3" s="156"/>
      <c r="E3" s="156"/>
      <c r="F3" s="156"/>
      <c r="G3" s="156"/>
      <c r="H3" s="156"/>
      <c r="I3" s="156"/>
      <c r="J3" s="156"/>
      <c r="K3" s="156"/>
      <c r="L3" s="156"/>
      <c r="M3" s="156"/>
    </row>
    <row r="4" spans="2:16">
      <c r="C4" s="156"/>
      <c r="D4" s="156"/>
      <c r="E4" s="156"/>
      <c r="F4" s="156"/>
      <c r="G4" s="156"/>
      <c r="H4" s="156"/>
      <c r="I4" s="156"/>
      <c r="J4" s="156"/>
      <c r="K4" s="156"/>
      <c r="L4" s="156"/>
      <c r="M4" s="156"/>
    </row>
    <row r="5" spans="2:16">
      <c r="C5" s="156"/>
      <c r="D5" s="156"/>
      <c r="E5" s="156"/>
      <c r="F5" s="156"/>
      <c r="G5" s="156"/>
      <c r="H5" s="156"/>
      <c r="I5" s="156"/>
      <c r="J5" s="156"/>
      <c r="K5" s="156"/>
      <c r="L5" s="156"/>
      <c r="M5" s="156"/>
    </row>
    <row r="6" spans="2:16">
      <c r="C6" s="156"/>
      <c r="D6" s="156"/>
      <c r="E6" s="156"/>
      <c r="F6" s="156"/>
      <c r="G6" s="156"/>
      <c r="H6" s="156"/>
      <c r="I6" s="156"/>
      <c r="J6" s="156"/>
      <c r="K6" s="156"/>
      <c r="L6" s="156"/>
      <c r="M6" s="156"/>
    </row>
    <row r="7" spans="2:16">
      <c r="C7" s="156"/>
      <c r="D7" s="156"/>
      <c r="E7" s="156"/>
      <c r="F7" s="156"/>
      <c r="G7" s="156"/>
      <c r="H7" s="156"/>
      <c r="I7" s="156"/>
      <c r="J7" s="156"/>
      <c r="K7" s="156"/>
      <c r="L7" s="156"/>
      <c r="M7" s="156"/>
      <c r="O7" s="348" t="s">
        <v>1082</v>
      </c>
      <c r="P7" s="348"/>
    </row>
    <row r="8" spans="2:16" ht="14.25" thickBot="1">
      <c r="C8" s="156"/>
      <c r="D8" s="156"/>
      <c r="E8" s="156"/>
      <c r="F8" s="156"/>
      <c r="G8" s="156"/>
      <c r="H8" s="199" t="s">
        <v>1083</v>
      </c>
      <c r="I8" s="200"/>
      <c r="J8" s="156"/>
      <c r="K8" s="156"/>
      <c r="L8" s="156"/>
      <c r="M8" s="156"/>
      <c r="O8" s="349"/>
      <c r="P8" s="349"/>
    </row>
    <row r="9" spans="2:16">
      <c r="B9" s="32" t="s">
        <v>121</v>
      </c>
      <c r="C9" s="33" t="s">
        <v>16</v>
      </c>
      <c r="D9" s="34" t="s">
        <v>93</v>
      </c>
      <c r="E9" s="208" t="s">
        <v>1091</v>
      </c>
      <c r="F9" s="34" t="s">
        <v>79</v>
      </c>
      <c r="G9" s="34" t="s">
        <v>80</v>
      </c>
      <c r="H9" s="34" t="s">
        <v>94</v>
      </c>
      <c r="I9" s="34" t="s">
        <v>95</v>
      </c>
      <c r="J9" s="34" t="s">
        <v>96</v>
      </c>
      <c r="K9" s="34" t="s">
        <v>10</v>
      </c>
      <c r="L9" s="34" t="s">
        <v>97</v>
      </c>
      <c r="M9" s="35" t="s">
        <v>98</v>
      </c>
      <c r="N9" s="194"/>
      <c r="O9" s="33" t="s">
        <v>225</v>
      </c>
      <c r="P9" s="35" t="s">
        <v>226</v>
      </c>
    </row>
    <row r="10" spans="2:16">
      <c r="B10" s="154" t="str">
        <f t="shared" ref="B10:B41" si="0">IF(E10="","",+D10*10000+E10)</f>
        <v/>
      </c>
      <c r="C10" s="249"/>
      <c r="D10" s="250"/>
      <c r="E10" s="251"/>
      <c r="F10" s="252"/>
      <c r="G10" s="252"/>
      <c r="H10" s="252"/>
      <c r="I10" s="252"/>
      <c r="J10" s="253"/>
      <c r="K10" s="254"/>
      <c r="L10" s="22"/>
      <c r="M10" s="255"/>
      <c r="O10" s="197" t="str">
        <f>+PHONETIC(H10)</f>
        <v/>
      </c>
      <c r="P10" s="198" t="str">
        <f>+PHONETIC(I10)</f>
        <v/>
      </c>
    </row>
    <row r="11" spans="2:16">
      <c r="B11" s="154" t="str">
        <f t="shared" si="0"/>
        <v/>
      </c>
      <c r="C11" s="249"/>
      <c r="D11" s="256"/>
      <c r="E11" s="251"/>
      <c r="F11" s="252"/>
      <c r="G11" s="252"/>
      <c r="H11" s="252"/>
      <c r="I11" s="252"/>
      <c r="J11" s="257"/>
      <c r="K11" s="254"/>
      <c r="L11" s="258"/>
      <c r="M11" s="255"/>
      <c r="O11" s="197" t="str">
        <f t="shared" ref="O11:O74" si="1">+PHONETIC(H11)</f>
        <v/>
      </c>
      <c r="P11" s="198" t="str">
        <f t="shared" ref="P11:P74" si="2">+PHONETIC(I11)</f>
        <v/>
      </c>
    </row>
    <row r="12" spans="2:16">
      <c r="B12" s="154" t="str">
        <f t="shared" si="0"/>
        <v/>
      </c>
      <c r="C12" s="249"/>
      <c r="D12" s="256"/>
      <c r="E12" s="251"/>
      <c r="F12" s="252"/>
      <c r="G12" s="252"/>
      <c r="H12" s="252"/>
      <c r="I12" s="252"/>
      <c r="J12" s="259"/>
      <c r="K12" s="254"/>
      <c r="L12" s="258"/>
      <c r="M12" s="255"/>
      <c r="O12" s="197" t="str">
        <f t="shared" si="1"/>
        <v/>
      </c>
      <c r="P12" s="198" t="str">
        <f t="shared" si="2"/>
        <v/>
      </c>
    </row>
    <row r="13" spans="2:16">
      <c r="B13" s="154" t="str">
        <f t="shared" si="0"/>
        <v/>
      </c>
      <c r="C13" s="249"/>
      <c r="D13" s="256"/>
      <c r="E13" s="251"/>
      <c r="F13" s="252"/>
      <c r="G13" s="252"/>
      <c r="H13" s="252"/>
      <c r="I13" s="252"/>
      <c r="J13" s="259"/>
      <c r="K13" s="254"/>
      <c r="L13" s="258"/>
      <c r="M13" s="255"/>
      <c r="O13" s="197" t="str">
        <f t="shared" si="1"/>
        <v/>
      </c>
      <c r="P13" s="198" t="str">
        <f t="shared" si="2"/>
        <v/>
      </c>
    </row>
    <row r="14" spans="2:16" ht="14.25" thickBot="1">
      <c r="B14" s="154" t="str">
        <f t="shared" si="0"/>
        <v/>
      </c>
      <c r="C14" s="260"/>
      <c r="D14" s="261"/>
      <c r="E14" s="262"/>
      <c r="F14" s="263"/>
      <c r="G14" s="264"/>
      <c r="H14" s="264"/>
      <c r="I14" s="264"/>
      <c r="J14" s="265"/>
      <c r="K14" s="266"/>
      <c r="L14" s="267"/>
      <c r="M14" s="268"/>
      <c r="O14" s="197" t="str">
        <f t="shared" si="1"/>
        <v/>
      </c>
      <c r="P14" s="198" t="str">
        <f t="shared" si="2"/>
        <v/>
      </c>
    </row>
    <row r="15" spans="2:16">
      <c r="B15" s="154" t="str">
        <f t="shared" si="0"/>
        <v/>
      </c>
      <c r="C15" s="269"/>
      <c r="D15" s="270"/>
      <c r="E15" s="271"/>
      <c r="F15" s="272"/>
      <c r="G15" s="273"/>
      <c r="H15" s="273"/>
      <c r="I15" s="273"/>
      <c r="J15" s="274"/>
      <c r="K15" s="275"/>
      <c r="L15" s="276"/>
      <c r="M15" s="277"/>
      <c r="O15" s="197" t="str">
        <f t="shared" si="1"/>
        <v/>
      </c>
      <c r="P15" s="198" t="str">
        <f t="shared" si="2"/>
        <v/>
      </c>
    </row>
    <row r="16" spans="2:16">
      <c r="B16" s="154" t="str">
        <f t="shared" si="0"/>
        <v/>
      </c>
      <c r="C16" s="249"/>
      <c r="D16" s="256"/>
      <c r="E16" s="251"/>
      <c r="F16" s="252"/>
      <c r="G16" s="252"/>
      <c r="H16" s="252"/>
      <c r="I16" s="252"/>
      <c r="J16" s="278"/>
      <c r="K16" s="254"/>
      <c r="L16" s="258"/>
      <c r="M16" s="279"/>
      <c r="O16" s="197" t="str">
        <f t="shared" si="1"/>
        <v/>
      </c>
      <c r="P16" s="198" t="str">
        <f t="shared" si="2"/>
        <v/>
      </c>
    </row>
    <row r="17" spans="2:16">
      <c r="B17" s="154" t="str">
        <f t="shared" si="0"/>
        <v/>
      </c>
      <c r="C17" s="249"/>
      <c r="D17" s="256"/>
      <c r="E17" s="251"/>
      <c r="F17" s="252"/>
      <c r="G17" s="256"/>
      <c r="H17" s="256"/>
      <c r="I17" s="256"/>
      <c r="J17" s="278"/>
      <c r="K17" s="254"/>
      <c r="L17" s="258"/>
      <c r="M17" s="279"/>
      <c r="O17" s="197" t="str">
        <f t="shared" si="1"/>
        <v/>
      </c>
      <c r="P17" s="198" t="str">
        <f t="shared" si="2"/>
        <v/>
      </c>
    </row>
    <row r="18" spans="2:16">
      <c r="B18" s="154" t="str">
        <f t="shared" si="0"/>
        <v/>
      </c>
      <c r="C18" s="249"/>
      <c r="D18" s="256"/>
      <c r="E18" s="251"/>
      <c r="F18" s="252"/>
      <c r="G18" s="252"/>
      <c r="H18" s="252"/>
      <c r="I18" s="252"/>
      <c r="J18" s="278"/>
      <c r="K18" s="280"/>
      <c r="L18" s="281"/>
      <c r="M18" s="279"/>
      <c r="O18" s="197" t="str">
        <f t="shared" si="1"/>
        <v/>
      </c>
      <c r="P18" s="198" t="str">
        <f t="shared" si="2"/>
        <v/>
      </c>
    </row>
    <row r="19" spans="2:16" ht="14.25" thickBot="1">
      <c r="B19" s="154" t="str">
        <f t="shared" si="0"/>
        <v/>
      </c>
      <c r="C19" s="282"/>
      <c r="D19" s="283"/>
      <c r="E19" s="284"/>
      <c r="F19" s="285"/>
      <c r="G19" s="283"/>
      <c r="H19" s="283"/>
      <c r="I19" s="283"/>
      <c r="J19" s="286"/>
      <c r="K19" s="287"/>
      <c r="L19" s="288"/>
      <c r="M19" s="289"/>
      <c r="O19" s="197" t="str">
        <f t="shared" si="1"/>
        <v/>
      </c>
      <c r="P19" s="198" t="str">
        <f t="shared" si="2"/>
        <v/>
      </c>
    </row>
    <row r="20" spans="2:16" ht="14.25" thickTop="1">
      <c r="B20" s="154" t="str">
        <f t="shared" si="0"/>
        <v/>
      </c>
      <c r="C20" s="269"/>
      <c r="D20" s="270"/>
      <c r="E20" s="271"/>
      <c r="F20" s="272"/>
      <c r="G20" s="270"/>
      <c r="H20" s="270"/>
      <c r="I20" s="270"/>
      <c r="J20" s="290"/>
      <c r="K20" s="275"/>
      <c r="L20" s="291"/>
      <c r="M20" s="292"/>
      <c r="O20" s="197" t="str">
        <f t="shared" si="1"/>
        <v/>
      </c>
      <c r="P20" s="198" t="str">
        <f t="shared" si="2"/>
        <v/>
      </c>
    </row>
    <row r="21" spans="2:16">
      <c r="B21" s="154" t="str">
        <f t="shared" si="0"/>
        <v/>
      </c>
      <c r="C21" s="249"/>
      <c r="D21" s="256"/>
      <c r="E21" s="251"/>
      <c r="F21" s="252"/>
      <c r="G21" s="256"/>
      <c r="H21" s="256"/>
      <c r="I21" s="256"/>
      <c r="J21" s="278"/>
      <c r="K21" s="254"/>
      <c r="L21" s="281"/>
      <c r="M21" s="279"/>
      <c r="O21" s="197" t="str">
        <f t="shared" si="1"/>
        <v/>
      </c>
      <c r="P21" s="198" t="str">
        <f t="shared" si="2"/>
        <v/>
      </c>
    </row>
    <row r="22" spans="2:16">
      <c r="B22" s="154" t="str">
        <f t="shared" si="0"/>
        <v/>
      </c>
      <c r="C22" s="249"/>
      <c r="D22" s="256"/>
      <c r="E22" s="251"/>
      <c r="F22" s="252"/>
      <c r="G22" s="256"/>
      <c r="H22" s="256"/>
      <c r="I22" s="256"/>
      <c r="J22" s="278"/>
      <c r="K22" s="254"/>
      <c r="L22" s="281"/>
      <c r="M22" s="279"/>
      <c r="O22" s="197" t="str">
        <f t="shared" si="1"/>
        <v/>
      </c>
      <c r="P22" s="198" t="str">
        <f t="shared" si="2"/>
        <v/>
      </c>
    </row>
    <row r="23" spans="2:16">
      <c r="B23" s="154" t="str">
        <f t="shared" si="0"/>
        <v/>
      </c>
      <c r="C23" s="249"/>
      <c r="D23" s="256"/>
      <c r="E23" s="251"/>
      <c r="F23" s="252"/>
      <c r="G23" s="256"/>
      <c r="H23" s="256"/>
      <c r="I23" s="256"/>
      <c r="J23" s="278"/>
      <c r="K23" s="254"/>
      <c r="L23" s="281"/>
      <c r="M23" s="279"/>
      <c r="O23" s="197" t="str">
        <f t="shared" si="1"/>
        <v/>
      </c>
      <c r="P23" s="198" t="str">
        <f t="shared" si="2"/>
        <v/>
      </c>
    </row>
    <row r="24" spans="2:16" ht="14.25" thickBot="1">
      <c r="B24" s="154" t="str">
        <f t="shared" si="0"/>
        <v/>
      </c>
      <c r="C24" s="249"/>
      <c r="D24" s="261"/>
      <c r="E24" s="251"/>
      <c r="F24" s="252"/>
      <c r="G24" s="261"/>
      <c r="H24" s="261"/>
      <c r="I24" s="261"/>
      <c r="J24" s="293"/>
      <c r="K24" s="266"/>
      <c r="L24" s="294"/>
      <c r="M24" s="295"/>
      <c r="O24" s="197" t="str">
        <f t="shared" si="1"/>
        <v/>
      </c>
      <c r="P24" s="198" t="str">
        <f t="shared" si="2"/>
        <v/>
      </c>
    </row>
    <row r="25" spans="2:16">
      <c r="B25" s="154" t="str">
        <f t="shared" si="0"/>
        <v/>
      </c>
      <c r="C25" s="249"/>
      <c r="D25" s="270"/>
      <c r="E25" s="251"/>
      <c r="F25" s="252"/>
      <c r="G25" s="296"/>
      <c r="H25" s="270"/>
      <c r="I25" s="270"/>
      <c r="J25" s="290"/>
      <c r="K25" s="275"/>
      <c r="L25" s="297"/>
      <c r="M25" s="292"/>
      <c r="O25" s="197" t="str">
        <f t="shared" si="1"/>
        <v/>
      </c>
      <c r="P25" s="198" t="str">
        <f t="shared" si="2"/>
        <v/>
      </c>
    </row>
    <row r="26" spans="2:16">
      <c r="B26" s="154" t="str">
        <f t="shared" si="0"/>
        <v/>
      </c>
      <c r="C26" s="249"/>
      <c r="D26" s="256"/>
      <c r="E26" s="251"/>
      <c r="F26" s="252"/>
      <c r="G26" s="298"/>
      <c r="H26" s="256"/>
      <c r="I26" s="256"/>
      <c r="J26" s="299"/>
      <c r="K26" s="254"/>
      <c r="L26" s="281"/>
      <c r="M26" s="279"/>
      <c r="O26" s="197" t="str">
        <f t="shared" si="1"/>
        <v/>
      </c>
      <c r="P26" s="198" t="str">
        <f t="shared" si="2"/>
        <v/>
      </c>
    </row>
    <row r="27" spans="2:16">
      <c r="B27" s="154" t="str">
        <f t="shared" si="0"/>
        <v/>
      </c>
      <c r="C27" s="249"/>
      <c r="D27" s="256"/>
      <c r="E27" s="251"/>
      <c r="F27" s="252"/>
      <c r="G27" s="252"/>
      <c r="H27" s="252"/>
      <c r="I27" s="252"/>
      <c r="J27" s="278"/>
      <c r="K27" s="254"/>
      <c r="L27" s="281"/>
      <c r="M27" s="279"/>
      <c r="O27" s="197" t="str">
        <f t="shared" si="1"/>
        <v/>
      </c>
      <c r="P27" s="198" t="str">
        <f t="shared" si="2"/>
        <v/>
      </c>
    </row>
    <row r="28" spans="2:16">
      <c r="B28" s="154" t="str">
        <f t="shared" si="0"/>
        <v/>
      </c>
      <c r="C28" s="249"/>
      <c r="D28" s="270"/>
      <c r="E28" s="251"/>
      <c r="F28" s="252"/>
      <c r="G28" s="300"/>
      <c r="H28" s="273"/>
      <c r="I28" s="273"/>
      <c r="J28" s="274"/>
      <c r="K28" s="275"/>
      <c r="L28" s="291"/>
      <c r="M28" s="277"/>
      <c r="O28" s="197" t="str">
        <f t="shared" si="1"/>
        <v/>
      </c>
      <c r="P28" s="198" t="str">
        <f t="shared" si="2"/>
        <v/>
      </c>
    </row>
    <row r="29" spans="2:16" ht="14.25" thickBot="1">
      <c r="B29" s="154" t="str">
        <f t="shared" si="0"/>
        <v/>
      </c>
      <c r="C29" s="282"/>
      <c r="D29" s="283"/>
      <c r="E29" s="284"/>
      <c r="F29" s="285"/>
      <c r="G29" s="285"/>
      <c r="H29" s="285"/>
      <c r="I29" s="285"/>
      <c r="J29" s="301"/>
      <c r="K29" s="287"/>
      <c r="L29" s="288"/>
      <c r="M29" s="302"/>
      <c r="O29" s="197" t="str">
        <f t="shared" si="1"/>
        <v/>
      </c>
      <c r="P29" s="198" t="str">
        <f t="shared" si="2"/>
        <v/>
      </c>
    </row>
    <row r="30" spans="2:16" ht="14.25" thickTop="1">
      <c r="B30" s="154" t="str">
        <f t="shared" si="0"/>
        <v/>
      </c>
      <c r="C30" s="269"/>
      <c r="D30" s="270"/>
      <c r="E30" s="271"/>
      <c r="F30" s="272"/>
      <c r="G30" s="300"/>
      <c r="H30" s="273"/>
      <c r="I30" s="273"/>
      <c r="J30" s="273"/>
      <c r="K30" s="275"/>
      <c r="L30" s="291"/>
      <c r="M30" s="277"/>
      <c r="O30" s="197" t="str">
        <f t="shared" si="1"/>
        <v/>
      </c>
      <c r="P30" s="198" t="str">
        <f t="shared" si="2"/>
        <v/>
      </c>
    </row>
    <row r="31" spans="2:16">
      <c r="B31" s="154" t="str">
        <f t="shared" si="0"/>
        <v/>
      </c>
      <c r="C31" s="249"/>
      <c r="D31" s="256"/>
      <c r="E31" s="251"/>
      <c r="F31" s="252"/>
      <c r="G31" s="303"/>
      <c r="H31" s="304"/>
      <c r="I31" s="304"/>
      <c r="J31" s="304"/>
      <c r="K31" s="254"/>
      <c r="L31" s="281"/>
      <c r="M31" s="255"/>
      <c r="O31" s="197" t="str">
        <f t="shared" si="1"/>
        <v/>
      </c>
      <c r="P31" s="198" t="str">
        <f t="shared" si="2"/>
        <v/>
      </c>
    </row>
    <row r="32" spans="2:16">
      <c r="B32" s="154" t="str">
        <f t="shared" si="0"/>
        <v/>
      </c>
      <c r="C32" s="249"/>
      <c r="D32" s="256"/>
      <c r="E32" s="251"/>
      <c r="F32" s="252"/>
      <c r="G32" s="305"/>
      <c r="H32" s="304"/>
      <c r="I32" s="304"/>
      <c r="J32" s="304"/>
      <c r="K32" s="254"/>
      <c r="L32" s="281"/>
      <c r="M32" s="255"/>
      <c r="O32" s="197" t="str">
        <f t="shared" si="1"/>
        <v/>
      </c>
      <c r="P32" s="198" t="str">
        <f t="shared" si="2"/>
        <v/>
      </c>
    </row>
    <row r="33" spans="2:16">
      <c r="B33" s="154" t="str">
        <f t="shared" si="0"/>
        <v/>
      </c>
      <c r="C33" s="249"/>
      <c r="D33" s="256"/>
      <c r="E33" s="251"/>
      <c r="F33" s="252"/>
      <c r="G33" s="303"/>
      <c r="H33" s="304"/>
      <c r="I33" s="304"/>
      <c r="J33" s="304"/>
      <c r="K33" s="254"/>
      <c r="L33" s="281"/>
      <c r="M33" s="255"/>
      <c r="O33" s="197" t="str">
        <f t="shared" si="1"/>
        <v/>
      </c>
      <c r="P33" s="198" t="str">
        <f t="shared" si="2"/>
        <v/>
      </c>
    </row>
    <row r="34" spans="2:16" ht="14.25" thickBot="1">
      <c r="B34" s="154" t="str">
        <f t="shared" si="0"/>
        <v/>
      </c>
      <c r="C34" s="260"/>
      <c r="D34" s="261"/>
      <c r="E34" s="262"/>
      <c r="F34" s="263"/>
      <c r="G34" s="306"/>
      <c r="H34" s="264"/>
      <c r="I34" s="264"/>
      <c r="J34" s="264"/>
      <c r="K34" s="266"/>
      <c r="L34" s="294"/>
      <c r="M34" s="268"/>
      <c r="O34" s="197" t="str">
        <f t="shared" si="1"/>
        <v/>
      </c>
      <c r="P34" s="198" t="str">
        <f t="shared" si="2"/>
        <v/>
      </c>
    </row>
    <row r="35" spans="2:16">
      <c r="B35" s="154" t="str">
        <f t="shared" si="0"/>
        <v/>
      </c>
      <c r="C35" s="269"/>
      <c r="D35" s="270"/>
      <c r="E35" s="271"/>
      <c r="F35" s="296"/>
      <c r="G35" s="296"/>
      <c r="H35" s="270"/>
      <c r="I35" s="270"/>
      <c r="J35" s="307"/>
      <c r="K35" s="275"/>
      <c r="L35" s="291"/>
      <c r="M35" s="292"/>
      <c r="O35" s="197" t="str">
        <f t="shared" si="1"/>
        <v/>
      </c>
      <c r="P35" s="198" t="str">
        <f t="shared" si="2"/>
        <v/>
      </c>
    </row>
    <row r="36" spans="2:16">
      <c r="B36" s="154" t="str">
        <f t="shared" si="0"/>
        <v/>
      </c>
      <c r="C36" s="249"/>
      <c r="D36" s="256"/>
      <c r="E36" s="251"/>
      <c r="F36" s="298"/>
      <c r="G36" s="298"/>
      <c r="H36" s="256"/>
      <c r="I36" s="256"/>
      <c r="J36" s="308"/>
      <c r="K36" s="254"/>
      <c r="L36" s="281"/>
      <c r="M36" s="279"/>
      <c r="O36" s="197" t="str">
        <f t="shared" si="1"/>
        <v/>
      </c>
      <c r="P36" s="198" t="str">
        <f t="shared" si="2"/>
        <v/>
      </c>
    </row>
    <row r="37" spans="2:16">
      <c r="B37" s="154" t="str">
        <f t="shared" si="0"/>
        <v/>
      </c>
      <c r="C37" s="249"/>
      <c r="D37" s="256"/>
      <c r="E37" s="251"/>
      <c r="F37" s="298"/>
      <c r="G37" s="298"/>
      <c r="H37" s="256"/>
      <c r="I37" s="256"/>
      <c r="J37" s="308"/>
      <c r="K37" s="254"/>
      <c r="L37" s="281"/>
      <c r="M37" s="279"/>
      <c r="O37" s="197" t="str">
        <f t="shared" si="1"/>
        <v/>
      </c>
      <c r="P37" s="198" t="str">
        <f t="shared" si="2"/>
        <v/>
      </c>
    </row>
    <row r="38" spans="2:16">
      <c r="B38" s="154" t="str">
        <f t="shared" si="0"/>
        <v/>
      </c>
      <c r="C38" s="249"/>
      <c r="D38" s="256"/>
      <c r="E38" s="251"/>
      <c r="F38" s="298"/>
      <c r="G38" s="298"/>
      <c r="H38" s="256"/>
      <c r="I38" s="256"/>
      <c r="J38" s="308"/>
      <c r="K38" s="254"/>
      <c r="L38" s="281"/>
      <c r="M38" s="279"/>
      <c r="O38" s="197" t="str">
        <f t="shared" si="1"/>
        <v/>
      </c>
      <c r="P38" s="198" t="str">
        <f t="shared" si="2"/>
        <v/>
      </c>
    </row>
    <row r="39" spans="2:16" ht="14.25" thickBot="1">
      <c r="B39" s="154" t="str">
        <f t="shared" si="0"/>
        <v/>
      </c>
      <c r="C39" s="309"/>
      <c r="D39" s="310"/>
      <c r="E39" s="311"/>
      <c r="F39" s="312"/>
      <c r="G39" s="312"/>
      <c r="H39" s="310"/>
      <c r="I39" s="310"/>
      <c r="J39" s="313"/>
      <c r="K39" s="314"/>
      <c r="L39" s="315"/>
      <c r="M39" s="316"/>
      <c r="O39" s="197" t="str">
        <f t="shared" si="1"/>
        <v/>
      </c>
      <c r="P39" s="198" t="str">
        <f t="shared" si="2"/>
        <v/>
      </c>
    </row>
    <row r="40" spans="2:16">
      <c r="B40" s="154" t="str">
        <f t="shared" si="0"/>
        <v/>
      </c>
      <c r="C40" s="269"/>
      <c r="D40" s="270"/>
      <c r="E40" s="271"/>
      <c r="F40" s="296"/>
      <c r="G40" s="296"/>
      <c r="H40" s="270"/>
      <c r="I40" s="270"/>
      <c r="J40" s="307"/>
      <c r="K40" s="275"/>
      <c r="L40" s="291"/>
      <c r="M40" s="292"/>
      <c r="O40" s="197" t="str">
        <f t="shared" si="1"/>
        <v/>
      </c>
      <c r="P40" s="198" t="str">
        <f t="shared" si="2"/>
        <v/>
      </c>
    </row>
    <row r="41" spans="2:16">
      <c r="B41" s="154" t="str">
        <f t="shared" si="0"/>
        <v/>
      </c>
      <c r="C41" s="249"/>
      <c r="D41" s="256"/>
      <c r="E41" s="251"/>
      <c r="F41" s="298"/>
      <c r="G41" s="298"/>
      <c r="H41" s="256"/>
      <c r="I41" s="256"/>
      <c r="J41" s="308"/>
      <c r="K41" s="254"/>
      <c r="L41" s="281"/>
      <c r="M41" s="279"/>
      <c r="O41" s="197" t="str">
        <f t="shared" si="1"/>
        <v/>
      </c>
      <c r="P41" s="198" t="str">
        <f t="shared" si="2"/>
        <v/>
      </c>
    </row>
    <row r="42" spans="2:16">
      <c r="B42" s="154" t="str">
        <f t="shared" ref="B42:B75" si="3">IF(E42="","",+D42*10000+E42)</f>
        <v/>
      </c>
      <c r="C42" s="249"/>
      <c r="D42" s="256"/>
      <c r="E42" s="251"/>
      <c r="F42" s="298"/>
      <c r="G42" s="298"/>
      <c r="H42" s="256"/>
      <c r="I42" s="256"/>
      <c r="J42" s="308"/>
      <c r="K42" s="256"/>
      <c r="L42" s="281"/>
      <c r="M42" s="279"/>
      <c r="O42" s="197" t="str">
        <f t="shared" si="1"/>
        <v/>
      </c>
      <c r="P42" s="198" t="str">
        <f t="shared" si="2"/>
        <v/>
      </c>
    </row>
    <row r="43" spans="2:16">
      <c r="B43" s="154" t="str">
        <f t="shared" si="3"/>
        <v/>
      </c>
      <c r="C43" s="249"/>
      <c r="D43" s="256"/>
      <c r="E43" s="251"/>
      <c r="F43" s="256"/>
      <c r="G43" s="256"/>
      <c r="H43" s="256"/>
      <c r="I43" s="256"/>
      <c r="J43" s="308"/>
      <c r="K43" s="256"/>
      <c r="L43" s="258"/>
      <c r="M43" s="279"/>
      <c r="O43" s="197" t="str">
        <f t="shared" si="1"/>
        <v/>
      </c>
      <c r="P43" s="198" t="str">
        <f t="shared" si="2"/>
        <v/>
      </c>
    </row>
    <row r="44" spans="2:16" ht="14.25" thickBot="1">
      <c r="B44" s="154" t="str">
        <f t="shared" si="3"/>
        <v/>
      </c>
      <c r="C44" s="260"/>
      <c r="D44" s="261"/>
      <c r="E44" s="262"/>
      <c r="F44" s="261"/>
      <c r="G44" s="261"/>
      <c r="H44" s="261"/>
      <c r="I44" s="261"/>
      <c r="J44" s="317"/>
      <c r="K44" s="261"/>
      <c r="L44" s="267"/>
      <c r="M44" s="295"/>
      <c r="O44" s="197" t="str">
        <f t="shared" si="1"/>
        <v/>
      </c>
      <c r="P44" s="198" t="str">
        <f t="shared" si="2"/>
        <v/>
      </c>
    </row>
    <row r="45" spans="2:16">
      <c r="B45" s="154" t="str">
        <f t="shared" si="3"/>
        <v/>
      </c>
      <c r="C45" s="269"/>
      <c r="D45" s="270"/>
      <c r="E45" s="271"/>
      <c r="F45" s="270"/>
      <c r="G45" s="270"/>
      <c r="H45" s="270"/>
      <c r="I45" s="270"/>
      <c r="J45" s="307"/>
      <c r="K45" s="270"/>
      <c r="L45" s="276"/>
      <c r="M45" s="292"/>
      <c r="O45" s="197" t="str">
        <f t="shared" si="1"/>
        <v/>
      </c>
      <c r="P45" s="198" t="str">
        <f t="shared" si="2"/>
        <v/>
      </c>
    </row>
    <row r="46" spans="2:16">
      <c r="B46" s="154" t="str">
        <f t="shared" si="3"/>
        <v/>
      </c>
      <c r="C46" s="249"/>
      <c r="D46" s="256"/>
      <c r="E46" s="251"/>
      <c r="F46" s="256"/>
      <c r="G46" s="256"/>
      <c r="H46" s="256"/>
      <c r="I46" s="256"/>
      <c r="J46" s="308"/>
      <c r="K46" s="256"/>
      <c r="L46" s="258"/>
      <c r="M46" s="279"/>
      <c r="O46" s="197" t="str">
        <f t="shared" si="1"/>
        <v/>
      </c>
      <c r="P46" s="198" t="str">
        <f t="shared" si="2"/>
        <v/>
      </c>
    </row>
    <row r="47" spans="2:16">
      <c r="B47" s="154" t="str">
        <f t="shared" si="3"/>
        <v/>
      </c>
      <c r="C47" s="249"/>
      <c r="D47" s="256"/>
      <c r="E47" s="251"/>
      <c r="F47" s="256"/>
      <c r="G47" s="256"/>
      <c r="H47" s="256"/>
      <c r="I47" s="256"/>
      <c r="J47" s="308"/>
      <c r="K47" s="256"/>
      <c r="L47" s="258"/>
      <c r="M47" s="279"/>
      <c r="O47" s="197" t="str">
        <f t="shared" si="1"/>
        <v/>
      </c>
      <c r="P47" s="198" t="str">
        <f t="shared" si="2"/>
        <v/>
      </c>
    </row>
    <row r="48" spans="2:16">
      <c r="B48" s="154" t="str">
        <f t="shared" si="3"/>
        <v/>
      </c>
      <c r="C48" s="249"/>
      <c r="D48" s="256"/>
      <c r="E48" s="251"/>
      <c r="F48" s="256"/>
      <c r="G48" s="256"/>
      <c r="H48" s="256"/>
      <c r="I48" s="256"/>
      <c r="J48" s="308"/>
      <c r="K48" s="256"/>
      <c r="L48" s="258"/>
      <c r="M48" s="279"/>
      <c r="O48" s="197" t="str">
        <f t="shared" si="1"/>
        <v/>
      </c>
      <c r="P48" s="198" t="str">
        <f t="shared" si="2"/>
        <v/>
      </c>
    </row>
    <row r="49" spans="2:16" ht="14.25" thickBot="1">
      <c r="B49" s="154" t="str">
        <f t="shared" si="3"/>
        <v/>
      </c>
      <c r="C49" s="309"/>
      <c r="D49" s="310"/>
      <c r="E49" s="311"/>
      <c r="F49" s="310"/>
      <c r="G49" s="310"/>
      <c r="H49" s="310"/>
      <c r="I49" s="310"/>
      <c r="J49" s="313"/>
      <c r="K49" s="314"/>
      <c r="L49" s="318"/>
      <c r="M49" s="316"/>
      <c r="O49" s="197" t="str">
        <f t="shared" si="1"/>
        <v/>
      </c>
      <c r="P49" s="198" t="str">
        <f t="shared" si="2"/>
        <v/>
      </c>
    </row>
    <row r="50" spans="2:16">
      <c r="B50" s="154" t="str">
        <f t="shared" si="3"/>
        <v/>
      </c>
      <c r="C50" s="269"/>
      <c r="D50" s="270"/>
      <c r="E50" s="271"/>
      <c r="F50" s="270"/>
      <c r="G50" s="270"/>
      <c r="H50" s="270"/>
      <c r="I50" s="270"/>
      <c r="J50" s="307"/>
      <c r="K50" s="275"/>
      <c r="L50" s="276"/>
      <c r="M50" s="292"/>
      <c r="O50" s="197" t="str">
        <f t="shared" si="1"/>
        <v/>
      </c>
      <c r="P50" s="198" t="str">
        <f t="shared" si="2"/>
        <v/>
      </c>
    </row>
    <row r="51" spans="2:16">
      <c r="B51" s="154" t="str">
        <f t="shared" si="3"/>
        <v/>
      </c>
      <c r="C51" s="249"/>
      <c r="D51" s="256"/>
      <c r="E51" s="251"/>
      <c r="F51" s="256"/>
      <c r="G51" s="256"/>
      <c r="H51" s="256"/>
      <c r="I51" s="256"/>
      <c r="J51" s="308"/>
      <c r="K51" s="254"/>
      <c r="L51" s="258"/>
      <c r="M51" s="279"/>
      <c r="O51" s="197" t="str">
        <f t="shared" si="1"/>
        <v/>
      </c>
      <c r="P51" s="198" t="str">
        <f t="shared" si="2"/>
        <v/>
      </c>
    </row>
    <row r="52" spans="2:16">
      <c r="B52" s="154" t="str">
        <f t="shared" si="3"/>
        <v/>
      </c>
      <c r="C52" s="249"/>
      <c r="D52" s="256"/>
      <c r="E52" s="251"/>
      <c r="F52" s="256"/>
      <c r="G52" s="256"/>
      <c r="H52" s="256"/>
      <c r="I52" s="256"/>
      <c r="J52" s="308"/>
      <c r="K52" s="254"/>
      <c r="L52" s="258"/>
      <c r="M52" s="279"/>
      <c r="O52" s="197" t="str">
        <f t="shared" si="1"/>
        <v/>
      </c>
      <c r="P52" s="198" t="str">
        <f t="shared" si="2"/>
        <v/>
      </c>
    </row>
    <row r="53" spans="2:16">
      <c r="B53" s="154" t="str">
        <f t="shared" si="3"/>
        <v/>
      </c>
      <c r="C53" s="249"/>
      <c r="D53" s="256"/>
      <c r="E53" s="251"/>
      <c r="F53" s="256"/>
      <c r="G53" s="256"/>
      <c r="H53" s="256"/>
      <c r="I53" s="256"/>
      <c r="J53" s="308"/>
      <c r="K53" s="254"/>
      <c r="L53" s="258"/>
      <c r="M53" s="279"/>
      <c r="O53" s="197" t="str">
        <f t="shared" si="1"/>
        <v/>
      </c>
      <c r="P53" s="198" t="str">
        <f t="shared" si="2"/>
        <v/>
      </c>
    </row>
    <row r="54" spans="2:16" ht="14.25" thickBot="1">
      <c r="B54" s="154" t="str">
        <f t="shared" si="3"/>
        <v/>
      </c>
      <c r="C54" s="260"/>
      <c r="D54" s="261"/>
      <c r="E54" s="262"/>
      <c r="F54" s="261"/>
      <c r="G54" s="261"/>
      <c r="H54" s="261"/>
      <c r="I54" s="261"/>
      <c r="J54" s="317"/>
      <c r="K54" s="266"/>
      <c r="L54" s="267"/>
      <c r="M54" s="295"/>
      <c r="O54" s="197" t="str">
        <f t="shared" si="1"/>
        <v/>
      </c>
      <c r="P54" s="198" t="str">
        <f t="shared" si="2"/>
        <v/>
      </c>
    </row>
    <row r="55" spans="2:16">
      <c r="B55" s="154" t="str">
        <f t="shared" si="3"/>
        <v/>
      </c>
      <c r="C55" s="269"/>
      <c r="D55" s="270"/>
      <c r="E55" s="271"/>
      <c r="F55" s="270"/>
      <c r="G55" s="270"/>
      <c r="H55" s="270"/>
      <c r="I55" s="270"/>
      <c r="J55" s="307"/>
      <c r="K55" s="275"/>
      <c r="L55" s="276"/>
      <c r="M55" s="292"/>
      <c r="O55" s="197" t="str">
        <f t="shared" si="1"/>
        <v/>
      </c>
      <c r="P55" s="198" t="str">
        <f t="shared" si="2"/>
        <v/>
      </c>
    </row>
    <row r="56" spans="2:16">
      <c r="B56" s="154" t="str">
        <f t="shared" si="3"/>
        <v/>
      </c>
      <c r="C56" s="249"/>
      <c r="D56" s="256"/>
      <c r="E56" s="251"/>
      <c r="F56" s="256"/>
      <c r="G56" s="256"/>
      <c r="H56" s="256"/>
      <c r="I56" s="256"/>
      <c r="J56" s="308"/>
      <c r="K56" s="254"/>
      <c r="L56" s="258"/>
      <c r="M56" s="279"/>
      <c r="O56" s="197" t="str">
        <f t="shared" si="1"/>
        <v/>
      </c>
      <c r="P56" s="198" t="str">
        <f t="shared" si="2"/>
        <v/>
      </c>
    </row>
    <row r="57" spans="2:16">
      <c r="B57" s="154" t="str">
        <f t="shared" si="3"/>
        <v/>
      </c>
      <c r="C57" s="249"/>
      <c r="D57" s="256"/>
      <c r="E57" s="251"/>
      <c r="F57" s="256"/>
      <c r="G57" s="256"/>
      <c r="H57" s="256"/>
      <c r="I57" s="256"/>
      <c r="J57" s="308"/>
      <c r="K57" s="254"/>
      <c r="L57" s="258"/>
      <c r="M57" s="279"/>
      <c r="O57" s="197" t="str">
        <f t="shared" si="1"/>
        <v/>
      </c>
      <c r="P57" s="198" t="str">
        <f t="shared" si="2"/>
        <v/>
      </c>
    </row>
    <row r="58" spans="2:16">
      <c r="B58" s="154" t="str">
        <f t="shared" si="3"/>
        <v/>
      </c>
      <c r="C58" s="249"/>
      <c r="D58" s="256"/>
      <c r="E58" s="251"/>
      <c r="F58" s="256"/>
      <c r="G58" s="256"/>
      <c r="H58" s="256"/>
      <c r="I58" s="256"/>
      <c r="J58" s="308"/>
      <c r="K58" s="254"/>
      <c r="L58" s="258"/>
      <c r="M58" s="279"/>
      <c r="O58" s="197" t="str">
        <f t="shared" si="1"/>
        <v/>
      </c>
      <c r="P58" s="198" t="str">
        <f t="shared" si="2"/>
        <v/>
      </c>
    </row>
    <row r="59" spans="2:16" ht="14.25" thickBot="1">
      <c r="B59" s="154" t="str">
        <f t="shared" si="3"/>
        <v/>
      </c>
      <c r="C59" s="309"/>
      <c r="D59" s="310"/>
      <c r="E59" s="311"/>
      <c r="F59" s="310"/>
      <c r="G59" s="310"/>
      <c r="H59" s="310"/>
      <c r="I59" s="310"/>
      <c r="J59" s="313"/>
      <c r="K59" s="314"/>
      <c r="L59" s="318"/>
      <c r="M59" s="316"/>
      <c r="O59" s="197" t="str">
        <f t="shared" si="1"/>
        <v/>
      </c>
      <c r="P59" s="198" t="str">
        <f t="shared" si="2"/>
        <v/>
      </c>
    </row>
    <row r="60" spans="2:16">
      <c r="B60" s="154" t="str">
        <f t="shared" si="3"/>
        <v/>
      </c>
      <c r="C60" s="269"/>
      <c r="D60" s="270"/>
      <c r="E60" s="271"/>
      <c r="F60" s="270"/>
      <c r="G60" s="270"/>
      <c r="H60" s="270"/>
      <c r="I60" s="270"/>
      <c r="J60" s="307"/>
      <c r="K60" s="275"/>
      <c r="L60" s="276"/>
      <c r="M60" s="292"/>
      <c r="O60" s="197" t="str">
        <f t="shared" si="1"/>
        <v/>
      </c>
      <c r="P60" s="198" t="str">
        <f t="shared" si="2"/>
        <v/>
      </c>
    </row>
    <row r="61" spans="2:16">
      <c r="B61" s="154" t="str">
        <f t="shared" si="3"/>
        <v/>
      </c>
      <c r="C61" s="249"/>
      <c r="D61" s="256"/>
      <c r="E61" s="251"/>
      <c r="F61" s="256"/>
      <c r="G61" s="256"/>
      <c r="H61" s="256"/>
      <c r="I61" s="256"/>
      <c r="J61" s="308"/>
      <c r="K61" s="254"/>
      <c r="L61" s="258"/>
      <c r="M61" s="279"/>
      <c r="O61" s="197" t="str">
        <f t="shared" si="1"/>
        <v/>
      </c>
      <c r="P61" s="198" t="str">
        <f t="shared" si="2"/>
        <v/>
      </c>
    </row>
    <row r="62" spans="2:16">
      <c r="B62" s="154" t="str">
        <f t="shared" si="3"/>
        <v/>
      </c>
      <c r="C62" s="249"/>
      <c r="D62" s="256"/>
      <c r="E62" s="251"/>
      <c r="F62" s="256"/>
      <c r="G62" s="256"/>
      <c r="H62" s="256"/>
      <c r="I62" s="256"/>
      <c r="J62" s="308"/>
      <c r="K62" s="254"/>
      <c r="L62" s="258"/>
      <c r="M62" s="279"/>
      <c r="O62" s="197" t="str">
        <f t="shared" si="1"/>
        <v/>
      </c>
      <c r="P62" s="198" t="str">
        <f t="shared" si="2"/>
        <v/>
      </c>
    </row>
    <row r="63" spans="2:16">
      <c r="B63" s="154" t="str">
        <f t="shared" si="3"/>
        <v/>
      </c>
      <c r="C63" s="249"/>
      <c r="D63" s="256"/>
      <c r="E63" s="251"/>
      <c r="F63" s="256"/>
      <c r="G63" s="256"/>
      <c r="H63" s="256"/>
      <c r="I63" s="256"/>
      <c r="J63" s="308"/>
      <c r="K63" s="254"/>
      <c r="L63" s="258"/>
      <c r="M63" s="279"/>
      <c r="O63" s="197" t="str">
        <f t="shared" si="1"/>
        <v/>
      </c>
      <c r="P63" s="198" t="str">
        <f t="shared" si="2"/>
        <v/>
      </c>
    </row>
    <row r="64" spans="2:16" ht="14.25" thickBot="1">
      <c r="B64" s="154" t="str">
        <f t="shared" si="3"/>
        <v/>
      </c>
      <c r="C64" s="260"/>
      <c r="D64" s="261"/>
      <c r="E64" s="262"/>
      <c r="F64" s="261"/>
      <c r="G64" s="261"/>
      <c r="H64" s="261"/>
      <c r="I64" s="261"/>
      <c r="J64" s="317"/>
      <c r="K64" s="266"/>
      <c r="L64" s="267"/>
      <c r="M64" s="295"/>
      <c r="O64" s="197" t="str">
        <f t="shared" si="1"/>
        <v/>
      </c>
      <c r="P64" s="198" t="str">
        <f t="shared" si="2"/>
        <v/>
      </c>
    </row>
    <row r="65" spans="2:16">
      <c r="B65" s="154" t="str">
        <f t="shared" si="3"/>
        <v/>
      </c>
      <c r="C65" s="269"/>
      <c r="D65" s="270"/>
      <c r="E65" s="271"/>
      <c r="F65" s="270"/>
      <c r="G65" s="270"/>
      <c r="H65" s="270"/>
      <c r="I65" s="270"/>
      <c r="J65" s="307"/>
      <c r="K65" s="275"/>
      <c r="L65" s="276"/>
      <c r="M65" s="292"/>
      <c r="O65" s="197" t="str">
        <f t="shared" si="1"/>
        <v/>
      </c>
      <c r="P65" s="198" t="str">
        <f t="shared" si="2"/>
        <v/>
      </c>
    </row>
    <row r="66" spans="2:16">
      <c r="B66" s="154" t="str">
        <f t="shared" si="3"/>
        <v/>
      </c>
      <c r="C66" s="249"/>
      <c r="D66" s="256"/>
      <c r="E66" s="251"/>
      <c r="F66" s="256"/>
      <c r="G66" s="256"/>
      <c r="H66" s="256"/>
      <c r="I66" s="256"/>
      <c r="J66" s="308"/>
      <c r="K66" s="254"/>
      <c r="L66" s="258"/>
      <c r="M66" s="279"/>
      <c r="O66" s="197" t="str">
        <f t="shared" si="1"/>
        <v/>
      </c>
      <c r="P66" s="198" t="str">
        <f t="shared" si="2"/>
        <v/>
      </c>
    </row>
    <row r="67" spans="2:16">
      <c r="B67" s="154" t="str">
        <f t="shared" si="3"/>
        <v/>
      </c>
      <c r="C67" s="249"/>
      <c r="D67" s="256"/>
      <c r="E67" s="251"/>
      <c r="F67" s="256"/>
      <c r="G67" s="256"/>
      <c r="H67" s="256"/>
      <c r="I67" s="256"/>
      <c r="J67" s="308"/>
      <c r="K67" s="254"/>
      <c r="L67" s="258"/>
      <c r="M67" s="279"/>
      <c r="O67" s="197" t="str">
        <f t="shared" si="1"/>
        <v/>
      </c>
      <c r="P67" s="198" t="str">
        <f t="shared" si="2"/>
        <v/>
      </c>
    </row>
    <row r="68" spans="2:16">
      <c r="B68" s="154" t="str">
        <f t="shared" si="3"/>
        <v/>
      </c>
      <c r="C68" s="249"/>
      <c r="D68" s="256"/>
      <c r="E68" s="251"/>
      <c r="F68" s="256"/>
      <c r="G68" s="256"/>
      <c r="H68" s="256"/>
      <c r="I68" s="256"/>
      <c r="J68" s="308"/>
      <c r="K68" s="254"/>
      <c r="L68" s="258"/>
      <c r="M68" s="279"/>
      <c r="O68" s="197" t="str">
        <f t="shared" si="1"/>
        <v/>
      </c>
      <c r="P68" s="198" t="str">
        <f t="shared" si="2"/>
        <v/>
      </c>
    </row>
    <row r="69" spans="2:16" ht="14.25" thickBot="1">
      <c r="B69" s="154" t="str">
        <f t="shared" si="3"/>
        <v/>
      </c>
      <c r="C69" s="309"/>
      <c r="D69" s="310"/>
      <c r="E69" s="311"/>
      <c r="F69" s="310"/>
      <c r="G69" s="310"/>
      <c r="H69" s="310"/>
      <c r="I69" s="310"/>
      <c r="J69" s="313"/>
      <c r="K69" s="314"/>
      <c r="L69" s="318"/>
      <c r="M69" s="316"/>
      <c r="O69" s="197" t="str">
        <f t="shared" si="1"/>
        <v/>
      </c>
      <c r="P69" s="198" t="str">
        <f t="shared" si="2"/>
        <v/>
      </c>
    </row>
    <row r="70" spans="2:16">
      <c r="B70" s="154" t="str">
        <f t="shared" si="3"/>
        <v/>
      </c>
      <c r="C70" s="269"/>
      <c r="D70" s="270"/>
      <c r="E70" s="271"/>
      <c r="F70" s="270"/>
      <c r="G70" s="270"/>
      <c r="H70" s="270"/>
      <c r="I70" s="270"/>
      <c r="J70" s="307"/>
      <c r="K70" s="275"/>
      <c r="L70" s="276"/>
      <c r="M70" s="292"/>
      <c r="O70" s="197" t="str">
        <f t="shared" si="1"/>
        <v/>
      </c>
      <c r="P70" s="198" t="str">
        <f t="shared" si="2"/>
        <v/>
      </c>
    </row>
    <row r="71" spans="2:16">
      <c r="B71" s="154" t="str">
        <f t="shared" si="3"/>
        <v/>
      </c>
      <c r="C71" s="249"/>
      <c r="D71" s="256"/>
      <c r="E71" s="251"/>
      <c r="F71" s="256"/>
      <c r="G71" s="256"/>
      <c r="H71" s="256"/>
      <c r="I71" s="256"/>
      <c r="J71" s="308"/>
      <c r="K71" s="254"/>
      <c r="L71" s="258"/>
      <c r="M71" s="279"/>
      <c r="O71" s="197" t="str">
        <f t="shared" si="1"/>
        <v/>
      </c>
      <c r="P71" s="198" t="str">
        <f t="shared" si="2"/>
        <v/>
      </c>
    </row>
    <row r="72" spans="2:16">
      <c r="B72" s="154" t="str">
        <f t="shared" si="3"/>
        <v/>
      </c>
      <c r="C72" s="249"/>
      <c r="D72" s="256"/>
      <c r="E72" s="251"/>
      <c r="F72" s="256"/>
      <c r="G72" s="256"/>
      <c r="H72" s="256"/>
      <c r="I72" s="256"/>
      <c r="J72" s="308"/>
      <c r="K72" s="254"/>
      <c r="L72" s="258"/>
      <c r="M72" s="279"/>
      <c r="O72" s="197" t="str">
        <f t="shared" si="1"/>
        <v/>
      </c>
      <c r="P72" s="198" t="str">
        <f t="shared" si="2"/>
        <v/>
      </c>
    </row>
    <row r="73" spans="2:16">
      <c r="B73" s="154" t="str">
        <f t="shared" si="3"/>
        <v/>
      </c>
      <c r="C73" s="249"/>
      <c r="D73" s="256"/>
      <c r="E73" s="251"/>
      <c r="F73" s="256"/>
      <c r="G73" s="256"/>
      <c r="H73" s="256"/>
      <c r="I73" s="256"/>
      <c r="J73" s="308"/>
      <c r="K73" s="254"/>
      <c r="L73" s="258"/>
      <c r="M73" s="279"/>
      <c r="O73" s="197" t="str">
        <f t="shared" si="1"/>
        <v/>
      </c>
      <c r="P73" s="198" t="str">
        <f t="shared" si="2"/>
        <v/>
      </c>
    </row>
    <row r="74" spans="2:16" ht="14.25" thickBot="1">
      <c r="B74" s="154" t="str">
        <f t="shared" si="3"/>
        <v/>
      </c>
      <c r="C74" s="260"/>
      <c r="D74" s="261"/>
      <c r="E74" s="262"/>
      <c r="F74" s="261"/>
      <c r="G74" s="261"/>
      <c r="H74" s="261"/>
      <c r="I74" s="261"/>
      <c r="J74" s="317"/>
      <c r="K74" s="266"/>
      <c r="L74" s="267"/>
      <c r="M74" s="295"/>
      <c r="O74" s="197" t="str">
        <f t="shared" si="1"/>
        <v/>
      </c>
      <c r="P74" s="198" t="str">
        <f t="shared" si="2"/>
        <v/>
      </c>
    </row>
    <row r="75" spans="2:16">
      <c r="B75" s="154" t="str">
        <f t="shared" si="3"/>
        <v/>
      </c>
      <c r="C75" s="269"/>
      <c r="D75" s="270"/>
      <c r="E75" s="271"/>
      <c r="F75" s="270"/>
      <c r="G75" s="270"/>
      <c r="H75" s="270"/>
      <c r="I75" s="270"/>
      <c r="J75" s="307"/>
      <c r="K75" s="275"/>
      <c r="L75" s="276"/>
      <c r="M75" s="292"/>
      <c r="O75" s="197" t="str">
        <f t="shared" ref="O75:O89" si="4">+PHONETIC(H75)</f>
        <v/>
      </c>
      <c r="P75" s="198" t="str">
        <f t="shared" ref="P75:P89" si="5">+PHONETIC(I75)</f>
        <v/>
      </c>
    </row>
    <row r="76" spans="2:16">
      <c r="B76" s="154" t="str">
        <f t="shared" ref="B76:B89" si="6">IF(E76="","",+D76*10000+E76)</f>
        <v/>
      </c>
      <c r="C76" s="249"/>
      <c r="D76" s="256"/>
      <c r="E76" s="251"/>
      <c r="F76" s="256"/>
      <c r="G76" s="256"/>
      <c r="H76" s="256"/>
      <c r="I76" s="256"/>
      <c r="J76" s="308"/>
      <c r="K76" s="254"/>
      <c r="L76" s="258"/>
      <c r="M76" s="279"/>
      <c r="O76" s="197" t="str">
        <f t="shared" si="4"/>
        <v/>
      </c>
      <c r="P76" s="198" t="str">
        <f t="shared" si="5"/>
        <v/>
      </c>
    </row>
    <row r="77" spans="2:16">
      <c r="B77" s="154" t="str">
        <f t="shared" si="6"/>
        <v/>
      </c>
      <c r="C77" s="249"/>
      <c r="D77" s="256"/>
      <c r="E77" s="251"/>
      <c r="F77" s="256"/>
      <c r="G77" s="256"/>
      <c r="H77" s="256"/>
      <c r="I77" s="256"/>
      <c r="J77" s="308"/>
      <c r="K77" s="254"/>
      <c r="L77" s="258"/>
      <c r="M77" s="279"/>
      <c r="O77" s="197" t="str">
        <f t="shared" si="4"/>
        <v/>
      </c>
      <c r="P77" s="198" t="str">
        <f t="shared" si="5"/>
        <v/>
      </c>
    </row>
    <row r="78" spans="2:16">
      <c r="B78" s="154" t="str">
        <f t="shared" si="6"/>
        <v/>
      </c>
      <c r="C78" s="249"/>
      <c r="D78" s="256"/>
      <c r="E78" s="251"/>
      <c r="F78" s="256"/>
      <c r="G78" s="256"/>
      <c r="H78" s="256"/>
      <c r="I78" s="256"/>
      <c r="J78" s="308"/>
      <c r="K78" s="254"/>
      <c r="L78" s="258"/>
      <c r="M78" s="279"/>
      <c r="O78" s="197" t="str">
        <f t="shared" si="4"/>
        <v/>
      </c>
      <c r="P78" s="198" t="str">
        <f t="shared" si="5"/>
        <v/>
      </c>
    </row>
    <row r="79" spans="2:16" ht="14.25" thickBot="1">
      <c r="B79" s="154" t="str">
        <f t="shared" si="6"/>
        <v/>
      </c>
      <c r="C79" s="309"/>
      <c r="D79" s="310"/>
      <c r="E79" s="311"/>
      <c r="F79" s="310"/>
      <c r="G79" s="310"/>
      <c r="H79" s="310"/>
      <c r="I79" s="310"/>
      <c r="J79" s="313"/>
      <c r="K79" s="314"/>
      <c r="L79" s="318"/>
      <c r="M79" s="316"/>
      <c r="O79" s="197" t="str">
        <f t="shared" si="4"/>
        <v/>
      </c>
      <c r="P79" s="198" t="str">
        <f t="shared" si="5"/>
        <v/>
      </c>
    </row>
    <row r="80" spans="2:16">
      <c r="B80" s="154" t="str">
        <f t="shared" si="6"/>
        <v/>
      </c>
      <c r="C80" s="269"/>
      <c r="D80" s="270"/>
      <c r="E80" s="271"/>
      <c r="F80" s="270"/>
      <c r="G80" s="270"/>
      <c r="H80" s="270"/>
      <c r="I80" s="270"/>
      <c r="J80" s="307"/>
      <c r="K80" s="275"/>
      <c r="L80" s="276"/>
      <c r="M80" s="292"/>
      <c r="O80" s="197" t="str">
        <f t="shared" si="4"/>
        <v/>
      </c>
      <c r="P80" s="198" t="str">
        <f t="shared" si="5"/>
        <v/>
      </c>
    </row>
    <row r="81" spans="2:16">
      <c r="B81" s="154" t="str">
        <f t="shared" si="6"/>
        <v/>
      </c>
      <c r="C81" s="249"/>
      <c r="D81" s="256"/>
      <c r="E81" s="251"/>
      <c r="F81" s="256"/>
      <c r="G81" s="256"/>
      <c r="H81" s="256"/>
      <c r="I81" s="256"/>
      <c r="J81" s="308"/>
      <c r="K81" s="254"/>
      <c r="L81" s="258"/>
      <c r="M81" s="279"/>
      <c r="O81" s="197" t="str">
        <f t="shared" si="4"/>
        <v/>
      </c>
      <c r="P81" s="198" t="str">
        <f t="shared" si="5"/>
        <v/>
      </c>
    </row>
    <row r="82" spans="2:16">
      <c r="B82" s="154" t="str">
        <f t="shared" si="6"/>
        <v/>
      </c>
      <c r="C82" s="249"/>
      <c r="D82" s="256"/>
      <c r="E82" s="251"/>
      <c r="F82" s="256"/>
      <c r="G82" s="256"/>
      <c r="H82" s="256"/>
      <c r="I82" s="256"/>
      <c r="J82" s="308"/>
      <c r="K82" s="254"/>
      <c r="L82" s="258"/>
      <c r="M82" s="279"/>
      <c r="O82" s="197" t="str">
        <f t="shared" si="4"/>
        <v/>
      </c>
      <c r="P82" s="198" t="str">
        <f t="shared" si="5"/>
        <v/>
      </c>
    </row>
    <row r="83" spans="2:16">
      <c r="B83" s="154" t="str">
        <f t="shared" si="6"/>
        <v/>
      </c>
      <c r="C83" s="249"/>
      <c r="D83" s="256"/>
      <c r="E83" s="251"/>
      <c r="F83" s="256"/>
      <c r="G83" s="256"/>
      <c r="H83" s="256"/>
      <c r="I83" s="256"/>
      <c r="J83" s="308"/>
      <c r="K83" s="254"/>
      <c r="L83" s="258"/>
      <c r="M83" s="279"/>
      <c r="O83" s="197" t="str">
        <f t="shared" si="4"/>
        <v/>
      </c>
      <c r="P83" s="198" t="str">
        <f t="shared" si="5"/>
        <v/>
      </c>
    </row>
    <row r="84" spans="2:16" ht="14.25" thickBot="1">
      <c r="B84" s="154" t="str">
        <f t="shared" si="6"/>
        <v/>
      </c>
      <c r="C84" s="260"/>
      <c r="D84" s="261"/>
      <c r="E84" s="262"/>
      <c r="F84" s="261"/>
      <c r="G84" s="261"/>
      <c r="H84" s="261"/>
      <c r="I84" s="261"/>
      <c r="J84" s="317"/>
      <c r="K84" s="266"/>
      <c r="L84" s="267"/>
      <c r="M84" s="295"/>
      <c r="O84" s="197" t="str">
        <f t="shared" si="4"/>
        <v/>
      </c>
      <c r="P84" s="198" t="str">
        <f t="shared" si="5"/>
        <v/>
      </c>
    </row>
    <row r="85" spans="2:16">
      <c r="B85" s="154" t="str">
        <f t="shared" si="6"/>
        <v/>
      </c>
      <c r="C85" s="269"/>
      <c r="D85" s="270"/>
      <c r="E85" s="271"/>
      <c r="F85" s="270"/>
      <c r="G85" s="270"/>
      <c r="H85" s="270"/>
      <c r="I85" s="270"/>
      <c r="J85" s="307"/>
      <c r="K85" s="275"/>
      <c r="L85" s="276"/>
      <c r="M85" s="292"/>
      <c r="O85" s="197" t="str">
        <f t="shared" si="4"/>
        <v/>
      </c>
      <c r="P85" s="198" t="str">
        <f t="shared" si="5"/>
        <v/>
      </c>
    </row>
    <row r="86" spans="2:16">
      <c r="B86" s="154" t="str">
        <f t="shared" si="6"/>
        <v/>
      </c>
      <c r="C86" s="249"/>
      <c r="D86" s="256"/>
      <c r="E86" s="251"/>
      <c r="F86" s="256"/>
      <c r="G86" s="256"/>
      <c r="H86" s="256"/>
      <c r="I86" s="256"/>
      <c r="J86" s="308"/>
      <c r="K86" s="254"/>
      <c r="L86" s="258"/>
      <c r="M86" s="279"/>
      <c r="O86" s="197" t="str">
        <f t="shared" si="4"/>
        <v/>
      </c>
      <c r="P86" s="198" t="str">
        <f t="shared" si="5"/>
        <v/>
      </c>
    </row>
    <row r="87" spans="2:16">
      <c r="B87" s="154" t="str">
        <f t="shared" si="6"/>
        <v/>
      </c>
      <c r="C87" s="249"/>
      <c r="D87" s="256"/>
      <c r="E87" s="251"/>
      <c r="F87" s="256"/>
      <c r="G87" s="256"/>
      <c r="H87" s="256"/>
      <c r="I87" s="256"/>
      <c r="J87" s="308"/>
      <c r="K87" s="254"/>
      <c r="L87" s="258"/>
      <c r="M87" s="279"/>
      <c r="O87" s="197" t="str">
        <f t="shared" si="4"/>
        <v/>
      </c>
      <c r="P87" s="198" t="str">
        <f t="shared" si="5"/>
        <v/>
      </c>
    </row>
    <row r="88" spans="2:16">
      <c r="B88" s="154" t="str">
        <f t="shared" si="6"/>
        <v/>
      </c>
      <c r="C88" s="249"/>
      <c r="D88" s="256"/>
      <c r="E88" s="251"/>
      <c r="F88" s="256"/>
      <c r="G88" s="256"/>
      <c r="H88" s="256"/>
      <c r="I88" s="256"/>
      <c r="J88" s="308"/>
      <c r="K88" s="254"/>
      <c r="L88" s="258"/>
      <c r="M88" s="279"/>
      <c r="O88" s="197" t="str">
        <f t="shared" si="4"/>
        <v/>
      </c>
      <c r="P88" s="198" t="str">
        <f t="shared" si="5"/>
        <v/>
      </c>
    </row>
    <row r="89" spans="2:16" ht="14.25" thickBot="1">
      <c r="B89" s="154" t="str">
        <f t="shared" si="6"/>
        <v/>
      </c>
      <c r="C89" s="309"/>
      <c r="D89" s="310"/>
      <c r="E89" s="311"/>
      <c r="F89" s="310"/>
      <c r="G89" s="310"/>
      <c r="H89" s="310"/>
      <c r="I89" s="310"/>
      <c r="J89" s="313"/>
      <c r="K89" s="314"/>
      <c r="L89" s="318"/>
      <c r="M89" s="316"/>
      <c r="O89" s="197" t="str">
        <f t="shared" si="4"/>
        <v/>
      </c>
      <c r="P89" s="198" t="str">
        <f t="shared" si="5"/>
        <v/>
      </c>
    </row>
  </sheetData>
  <sheetProtection sheet="1" objects="1" scenarios="1"/>
  <mergeCells count="2">
    <mergeCell ref="C2:M2"/>
    <mergeCell ref="O7:P8"/>
  </mergeCells>
  <phoneticPr fontId="3" type="Hiragana"/>
  <dataValidations count="2">
    <dataValidation type="whole" allowBlank="1" showInputMessage="1" showErrorMessage="1" sqref="D10:D89">
      <formula1>1</formula1>
      <formula2>2</formula2>
    </dataValidation>
    <dataValidation type="whole" allowBlank="1" showInputMessage="1" showErrorMessage="1" sqref="E10:E89">
      <formula1>1</formula1>
      <formula2>100</formula2>
    </dataValidation>
  </dataValidations>
  <pageMargins left="0.7" right="0.7" top="0.75" bottom="0.75" header="0.3" footer="0.3"/>
  <pageSetup paperSize="9" scale="83" orientation="landscape" horizontalDpi="4294967294"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Y172"/>
  <sheetViews>
    <sheetView topLeftCell="L6" workbookViewId="0">
      <selection activeCell="AB29" sqref="AB29"/>
    </sheetView>
  </sheetViews>
  <sheetFormatPr defaultRowHeight="13.5"/>
  <cols>
    <col min="1" max="1" width="11.875" customWidth="1"/>
    <col min="2" max="2" width="10.5" style="90" customWidth="1"/>
    <col min="3" max="3" width="14.375" customWidth="1"/>
    <col min="4" max="4" width="13.75" bestFit="1" customWidth="1"/>
    <col min="9" max="9" width="5.125" customWidth="1"/>
    <col min="11" max="11" width="12" customWidth="1"/>
    <col min="13" max="13" width="11.875" customWidth="1"/>
    <col min="14" max="14" width="6.875" customWidth="1"/>
    <col min="15" max="15" width="9.875" customWidth="1"/>
    <col min="16" max="16" width="13.75" bestFit="1" customWidth="1"/>
    <col min="21" max="21" width="5.125" customWidth="1"/>
    <col min="23" max="23" width="12" customWidth="1"/>
  </cols>
  <sheetData>
    <row r="1" spans="1:25" ht="18.75">
      <c r="A1" s="203" t="s">
        <v>1084</v>
      </c>
      <c r="H1" s="216" t="s">
        <v>1100</v>
      </c>
      <c r="I1" s="61" t="s">
        <v>156</v>
      </c>
      <c r="J1" s="36"/>
      <c r="K1" s="36"/>
      <c r="L1" s="36"/>
      <c r="O1" s="217" t="s">
        <v>1101</v>
      </c>
      <c r="P1" s="61" t="s">
        <v>157</v>
      </c>
    </row>
    <row r="2" spans="1:25">
      <c r="B2" s="90" t="s">
        <v>16</v>
      </c>
      <c r="C2" s="227"/>
      <c r="D2" t="s">
        <v>1080</v>
      </c>
      <c r="E2" s="352" t="str">
        <f>IF(C2="","",VLOOKUP(ASC(C2),兵庫県学校コード!B4:D265,3,FALSE))</f>
        <v/>
      </c>
      <c r="F2" s="353"/>
      <c r="G2" s="152" t="s">
        <v>255</v>
      </c>
    </row>
    <row r="3" spans="1:25">
      <c r="B3" s="90" t="s">
        <v>124</v>
      </c>
      <c r="C3" s="228"/>
      <c r="D3" t="s">
        <v>78</v>
      </c>
      <c r="H3" s="99" t="s">
        <v>177</v>
      </c>
      <c r="J3" s="104" t="s">
        <v>231</v>
      </c>
      <c r="L3" s="104" t="s">
        <v>1109</v>
      </c>
    </row>
    <row r="4" spans="1:25">
      <c r="B4" s="90" t="s">
        <v>125</v>
      </c>
      <c r="C4" s="229"/>
      <c r="D4" s="218" t="s">
        <v>1106</v>
      </c>
      <c r="F4" s="89"/>
      <c r="H4" s="104" t="s">
        <v>54</v>
      </c>
      <c r="J4" s="104" t="s">
        <v>232</v>
      </c>
      <c r="L4" s="104" t="s">
        <v>1110</v>
      </c>
    </row>
    <row r="5" spans="1:25">
      <c r="A5" s="89"/>
      <c r="C5" s="229"/>
      <c r="D5" t="s">
        <v>126</v>
      </c>
      <c r="H5" s="104" t="s">
        <v>56</v>
      </c>
      <c r="J5" s="104" t="s">
        <v>233</v>
      </c>
      <c r="L5" s="104" t="s">
        <v>1111</v>
      </c>
    </row>
    <row r="6" spans="1:25">
      <c r="C6" s="229"/>
      <c r="D6" t="s">
        <v>127</v>
      </c>
      <c r="H6" s="104" t="s">
        <v>178</v>
      </c>
      <c r="J6" s="104" t="s">
        <v>234</v>
      </c>
    </row>
    <row r="7" spans="1:25" ht="13.5" customHeight="1">
      <c r="B7" s="90" t="s">
        <v>177</v>
      </c>
      <c r="C7" s="207" t="s">
        <v>177</v>
      </c>
      <c r="D7" t="s">
        <v>237</v>
      </c>
      <c r="H7" s="104" t="s">
        <v>244</v>
      </c>
      <c r="J7" s="104" t="s">
        <v>235</v>
      </c>
    </row>
    <row r="8" spans="1:25">
      <c r="C8" s="204"/>
      <c r="J8" s="104" t="s">
        <v>236</v>
      </c>
      <c r="M8" t="str">
        <f>IF($C$7="県民大会","",+IF($C$7="県ｼﾝｸﾞﾙｽ大会","",$C$7))</f>
        <v>大会名</v>
      </c>
      <c r="Q8" t="s">
        <v>1113</v>
      </c>
    </row>
    <row r="9" spans="1:25">
      <c r="C9" s="204" t="s">
        <v>1085</v>
      </c>
      <c r="J9" s="104"/>
      <c r="Q9" t="s">
        <v>1122</v>
      </c>
      <c r="R9" t="s">
        <v>1107</v>
      </c>
      <c r="S9" t="s">
        <v>1108</v>
      </c>
    </row>
    <row r="10" spans="1:25">
      <c r="C10" s="204" t="s">
        <v>1086</v>
      </c>
      <c r="J10" s="104"/>
      <c r="Q10" s="221" t="str">
        <f>IF(R10="","",$E$2)</f>
        <v/>
      </c>
      <c r="R10" s="228"/>
      <c r="S10" s="228"/>
    </row>
    <row r="11" spans="1:25">
      <c r="C11" s="204" t="s">
        <v>1087</v>
      </c>
      <c r="J11" s="104"/>
      <c r="Q11" s="221" t="str">
        <f t="shared" ref="Q11:Q16" si="0">IF(R11="","",$E$2)</f>
        <v/>
      </c>
      <c r="R11" s="228"/>
      <c r="S11" s="228"/>
    </row>
    <row r="12" spans="1:25">
      <c r="C12" s="204"/>
      <c r="J12" s="104"/>
      <c r="Q12" s="221" t="str">
        <f t="shared" si="0"/>
        <v/>
      </c>
      <c r="R12" s="228"/>
      <c r="S12" s="228"/>
      <c r="T12" s="244" t="str">
        <f>IF(COUNTA(R10:R16)=1,"",IF(COUNTA(O19:O42)/2/2&lt;COUNTA(R10:R16),"警告：規定のベンチ入り指導者数を超えています",""))</f>
        <v/>
      </c>
    </row>
    <row r="13" spans="1:25" ht="14.25">
      <c r="A13" s="91" t="s">
        <v>183</v>
      </c>
      <c r="B13" s="90" t="s">
        <v>77</v>
      </c>
      <c r="M13" t="s">
        <v>83</v>
      </c>
      <c r="N13" s="3" t="s">
        <v>77</v>
      </c>
      <c r="Q13" s="221" t="str">
        <f t="shared" si="0"/>
        <v/>
      </c>
      <c r="R13" s="228"/>
      <c r="S13" s="228"/>
      <c r="X13" s="102" t="s">
        <v>185</v>
      </c>
    </row>
    <row r="14" spans="1:25">
      <c r="A14" t="str">
        <f>IF($C$7="県民大会","",+IF($C$7="県ｼﾝｸﾞﾙｽ大会","",$C$7))</f>
        <v>大会名</v>
      </c>
      <c r="B14" s="90" t="s">
        <v>65</v>
      </c>
      <c r="C14" s="228"/>
      <c r="D14" t="s">
        <v>78</v>
      </c>
      <c r="N14" s="108" t="s">
        <v>65</v>
      </c>
      <c r="O14" s="233"/>
      <c r="P14" t="s">
        <v>78</v>
      </c>
      <c r="Q14" s="221" t="str">
        <f t="shared" si="0"/>
        <v/>
      </c>
      <c r="R14" s="228"/>
      <c r="S14" s="228"/>
      <c r="X14" s="1" t="s">
        <v>186</v>
      </c>
    </row>
    <row r="15" spans="1:25">
      <c r="A15" t="s">
        <v>64</v>
      </c>
      <c r="B15" s="90" t="s">
        <v>123</v>
      </c>
      <c r="C15" s="230"/>
      <c r="D15" t="s">
        <v>78</v>
      </c>
      <c r="N15" s="108" t="s">
        <v>123</v>
      </c>
      <c r="O15" s="230"/>
      <c r="P15" t="s">
        <v>78</v>
      </c>
      <c r="Q15" s="221" t="str">
        <f t="shared" si="0"/>
        <v/>
      </c>
      <c r="R15" s="228"/>
      <c r="S15" s="228"/>
      <c r="X15" s="47" t="s">
        <v>221</v>
      </c>
      <c r="Y15" t="s">
        <v>178</v>
      </c>
    </row>
    <row r="16" spans="1:25" ht="14.25" thickBot="1">
      <c r="B16" s="108" t="s">
        <v>247</v>
      </c>
      <c r="C16" s="230"/>
      <c r="D16" t="s">
        <v>78</v>
      </c>
      <c r="E16" t="s">
        <v>256</v>
      </c>
      <c r="N16" s="108" t="s">
        <v>229</v>
      </c>
      <c r="O16" s="230"/>
      <c r="P16" t="s">
        <v>78</v>
      </c>
      <c r="Q16" s="221" t="str">
        <f t="shared" si="0"/>
        <v/>
      </c>
      <c r="R16" s="228"/>
      <c r="S16" s="228"/>
      <c r="X16" s="47"/>
    </row>
    <row r="17" spans="2:25">
      <c r="B17" s="3" t="s">
        <v>231</v>
      </c>
      <c r="C17" s="231"/>
      <c r="D17" t="s">
        <v>237</v>
      </c>
      <c r="G17" s="182" t="s">
        <v>308</v>
      </c>
      <c r="H17" s="182" t="s">
        <v>309</v>
      </c>
      <c r="N17" s="108" t="s">
        <v>231</v>
      </c>
      <c r="O17" s="230"/>
      <c r="P17" t="s">
        <v>237</v>
      </c>
      <c r="X17" s="47"/>
    </row>
    <row r="18" spans="2:25">
      <c r="B18" s="90" t="s">
        <v>66</v>
      </c>
      <c r="C18" s="228"/>
      <c r="D18" t="s">
        <v>78</v>
      </c>
      <c r="E18" s="26" t="s">
        <v>79</v>
      </c>
      <c r="F18" s="180" t="s">
        <v>80</v>
      </c>
      <c r="G18" s="183" t="s">
        <v>1096</v>
      </c>
      <c r="H18" s="183" t="s">
        <v>1096</v>
      </c>
      <c r="I18" s="181" t="s">
        <v>10</v>
      </c>
      <c r="J18" s="27" t="s">
        <v>81</v>
      </c>
      <c r="K18" s="28" t="s">
        <v>82</v>
      </c>
      <c r="N18" s="3"/>
      <c r="O18" s="46"/>
      <c r="Q18" s="26" t="s">
        <v>79</v>
      </c>
      <c r="R18" s="27" t="s">
        <v>80</v>
      </c>
      <c r="S18" s="27" t="str">
        <f>G18</f>
        <v>フリガナ</v>
      </c>
      <c r="T18" s="27" t="str">
        <f>H18</f>
        <v>フリガナ</v>
      </c>
      <c r="U18" s="27" t="s">
        <v>10</v>
      </c>
      <c r="V18" s="27" t="s">
        <v>81</v>
      </c>
      <c r="W18" s="28" t="s">
        <v>82</v>
      </c>
      <c r="X18" t="s">
        <v>201</v>
      </c>
    </row>
    <row r="19" spans="2:25">
      <c r="B19" s="90" t="s">
        <v>67</v>
      </c>
      <c r="C19" s="232"/>
      <c r="D19" t="s">
        <v>92</v>
      </c>
      <c r="E19" s="184" t="str">
        <f t="shared" ref="E19:E28" si="1">IF($C19="","",VLOOKUP(10000+$C19,選手登録一覧,5,FALSE))</f>
        <v/>
      </c>
      <c r="F19" s="185" t="str">
        <f t="shared" ref="F19:F28" si="2">IF($C19="","",VLOOKUP(10000+$C19,選手登録一覧,6,FALSE))</f>
        <v/>
      </c>
      <c r="G19" s="185" t="str">
        <f t="shared" ref="G19:G28" si="3">IF($C19="","",VLOOKUP(10000+$C19,選手登録一覧,14,FALSE))</f>
        <v/>
      </c>
      <c r="H19" s="185" t="str">
        <f t="shared" ref="H19:H28" si="4">IF($C19="","",VLOOKUP(10000+$C19,選手登録一覧,15,FALSE))</f>
        <v/>
      </c>
      <c r="I19" s="185" t="str">
        <f t="shared" ref="I19:I28" si="5">IF($C19="","",VLOOKUP(10000+$C19,選手登録一覧,10,FALSE))</f>
        <v/>
      </c>
      <c r="J19" s="186" t="str">
        <f t="shared" ref="J19:J28" si="6">IF($C19="","",VLOOKUP(10000+$C19,選手登録一覧,11,FALSE))</f>
        <v/>
      </c>
      <c r="K19" s="187" t="str">
        <f t="shared" ref="K19:K28" si="7">IF($C19="","",VLOOKUP(10000+$C19,選手登録一覧,12,FALSE))</f>
        <v/>
      </c>
      <c r="M19" s="350" t="s">
        <v>84</v>
      </c>
      <c r="N19" s="29" t="s">
        <v>90</v>
      </c>
      <c r="O19" s="234"/>
      <c r="P19" t="s">
        <v>92</v>
      </c>
      <c r="Q19" s="40" t="str">
        <f t="shared" ref="Q19:Q42" si="8">IF($O19="","",VLOOKUP(10000+$O19,選手登録一覧,5,FALSE))</f>
        <v/>
      </c>
      <c r="R19" s="41" t="str">
        <f t="shared" ref="R19:R42" si="9">IF($O19="","",VLOOKUP(10000+$O19,選手登録一覧,6,FALSE))</f>
        <v/>
      </c>
      <c r="S19" s="41" t="str">
        <f t="shared" ref="S19:S42" si="10">IF($O19="","",VLOOKUP(10000+$O19,選手登録一覧,14,FALSE))</f>
        <v/>
      </c>
      <c r="T19" s="41" t="str">
        <f t="shared" ref="T19:T42" si="11">IF($O19="","",VLOOKUP(10000+$O19,選手登録一覧,15,FALSE))</f>
        <v/>
      </c>
      <c r="U19" s="41" t="str">
        <f t="shared" ref="U19:U42" si="12">IF($O19="","",VLOOKUP(10000+$O19,選手登録一覧,10,FALSE))</f>
        <v/>
      </c>
      <c r="V19" s="41" t="str">
        <f t="shared" ref="V19:V42" si="13">IF($O19="","",VLOOKUP(10000+$O19,選手登録一覧,11,FALSE))</f>
        <v/>
      </c>
      <c r="W19" s="42" t="str">
        <f t="shared" ref="W19:W42" si="14">IF($O19="","",VLOOKUP(10000+$O19,選手登録一覧,12,FALSE))</f>
        <v/>
      </c>
      <c r="X19" s="236"/>
      <c r="Y19" s="236"/>
    </row>
    <row r="20" spans="2:25">
      <c r="B20" s="90" t="s">
        <v>68</v>
      </c>
      <c r="C20" s="232"/>
      <c r="D20" t="s">
        <v>92</v>
      </c>
      <c r="E20" s="184" t="str">
        <f t="shared" si="1"/>
        <v/>
      </c>
      <c r="F20" s="185" t="str">
        <f t="shared" si="2"/>
        <v/>
      </c>
      <c r="G20" s="185" t="str">
        <f t="shared" si="3"/>
        <v/>
      </c>
      <c r="H20" s="185" t="str">
        <f t="shared" si="4"/>
        <v/>
      </c>
      <c r="I20" s="185" t="str">
        <f t="shared" si="5"/>
        <v/>
      </c>
      <c r="J20" s="185" t="str">
        <f t="shared" si="6"/>
        <v/>
      </c>
      <c r="K20" s="187" t="str">
        <f t="shared" si="7"/>
        <v/>
      </c>
      <c r="M20" s="351"/>
      <c r="N20" s="30" t="s">
        <v>91</v>
      </c>
      <c r="O20" s="235"/>
      <c r="P20" t="s">
        <v>92</v>
      </c>
      <c r="Q20" s="43" t="str">
        <f t="shared" si="8"/>
        <v/>
      </c>
      <c r="R20" s="44" t="str">
        <f t="shared" si="9"/>
        <v/>
      </c>
      <c r="S20" s="44" t="str">
        <f t="shared" si="10"/>
        <v/>
      </c>
      <c r="T20" s="44" t="str">
        <f t="shared" si="11"/>
        <v/>
      </c>
      <c r="U20" s="44" t="str">
        <f t="shared" si="12"/>
        <v/>
      </c>
      <c r="V20" s="44" t="str">
        <f t="shared" si="13"/>
        <v/>
      </c>
      <c r="W20" s="45" t="str">
        <f t="shared" si="14"/>
        <v/>
      </c>
      <c r="X20" s="237"/>
      <c r="Y20" s="237"/>
    </row>
    <row r="21" spans="2:25">
      <c r="B21" s="90" t="s">
        <v>69</v>
      </c>
      <c r="C21" s="232"/>
      <c r="D21" t="s">
        <v>92</v>
      </c>
      <c r="E21" s="184" t="str">
        <f t="shared" si="1"/>
        <v/>
      </c>
      <c r="F21" s="185" t="str">
        <f t="shared" si="2"/>
        <v/>
      </c>
      <c r="G21" s="185" t="str">
        <f t="shared" si="3"/>
        <v/>
      </c>
      <c r="H21" s="185" t="str">
        <f t="shared" si="4"/>
        <v/>
      </c>
      <c r="I21" s="185" t="str">
        <f t="shared" si="5"/>
        <v/>
      </c>
      <c r="J21" s="185" t="str">
        <f t="shared" si="6"/>
        <v/>
      </c>
      <c r="K21" s="187" t="str">
        <f t="shared" si="7"/>
        <v/>
      </c>
      <c r="M21" s="350" t="s">
        <v>85</v>
      </c>
      <c r="N21" s="29" t="s">
        <v>90</v>
      </c>
      <c r="O21" s="234"/>
      <c r="P21" t="s">
        <v>92</v>
      </c>
      <c r="Q21" s="40" t="str">
        <f t="shared" si="8"/>
        <v/>
      </c>
      <c r="R21" s="41" t="str">
        <f t="shared" si="9"/>
        <v/>
      </c>
      <c r="S21" s="41" t="str">
        <f t="shared" si="10"/>
        <v/>
      </c>
      <c r="T21" s="41" t="str">
        <f t="shared" si="11"/>
        <v/>
      </c>
      <c r="U21" s="41" t="str">
        <f t="shared" si="12"/>
        <v/>
      </c>
      <c r="V21" s="41" t="str">
        <f t="shared" si="13"/>
        <v/>
      </c>
      <c r="W21" s="42" t="str">
        <f t="shared" si="14"/>
        <v/>
      </c>
      <c r="X21" s="236"/>
      <c r="Y21" s="236"/>
    </row>
    <row r="22" spans="2:25">
      <c r="B22" s="90" t="s">
        <v>70</v>
      </c>
      <c r="C22" s="232"/>
      <c r="D22" t="s">
        <v>92</v>
      </c>
      <c r="E22" s="184" t="str">
        <f t="shared" si="1"/>
        <v/>
      </c>
      <c r="F22" s="185" t="str">
        <f t="shared" si="2"/>
        <v/>
      </c>
      <c r="G22" s="185" t="str">
        <f t="shared" si="3"/>
        <v/>
      </c>
      <c r="H22" s="185" t="str">
        <f t="shared" si="4"/>
        <v/>
      </c>
      <c r="I22" s="185" t="str">
        <f t="shared" si="5"/>
        <v/>
      </c>
      <c r="J22" s="185" t="str">
        <f t="shared" si="6"/>
        <v/>
      </c>
      <c r="K22" s="187" t="str">
        <f t="shared" si="7"/>
        <v/>
      </c>
      <c r="M22" s="351"/>
      <c r="N22" s="30" t="s">
        <v>91</v>
      </c>
      <c r="O22" s="235"/>
      <c r="P22" t="s">
        <v>92</v>
      </c>
      <c r="Q22" s="43" t="str">
        <f t="shared" si="8"/>
        <v/>
      </c>
      <c r="R22" s="44" t="str">
        <f t="shared" si="9"/>
        <v/>
      </c>
      <c r="S22" s="44" t="str">
        <f t="shared" si="10"/>
        <v/>
      </c>
      <c r="T22" s="44" t="str">
        <f t="shared" si="11"/>
        <v/>
      </c>
      <c r="U22" s="44" t="str">
        <f t="shared" si="12"/>
        <v/>
      </c>
      <c r="V22" s="44" t="str">
        <f t="shared" si="13"/>
        <v/>
      </c>
      <c r="W22" s="45" t="str">
        <f t="shared" si="14"/>
        <v/>
      </c>
      <c r="X22" s="237"/>
      <c r="Y22" s="237"/>
    </row>
    <row r="23" spans="2:25">
      <c r="B23" s="90" t="s">
        <v>71</v>
      </c>
      <c r="C23" s="232"/>
      <c r="D23" t="s">
        <v>92</v>
      </c>
      <c r="E23" s="184" t="str">
        <f t="shared" si="1"/>
        <v/>
      </c>
      <c r="F23" s="185" t="str">
        <f t="shared" si="2"/>
        <v/>
      </c>
      <c r="G23" s="185" t="str">
        <f t="shared" si="3"/>
        <v/>
      </c>
      <c r="H23" s="185" t="str">
        <f t="shared" si="4"/>
        <v/>
      </c>
      <c r="I23" s="185" t="str">
        <f t="shared" si="5"/>
        <v/>
      </c>
      <c r="J23" s="185" t="str">
        <f t="shared" si="6"/>
        <v/>
      </c>
      <c r="K23" s="187" t="str">
        <f t="shared" si="7"/>
        <v/>
      </c>
      <c r="L23" s="194"/>
      <c r="M23" s="350" t="s">
        <v>86</v>
      </c>
      <c r="N23" s="29" t="s">
        <v>90</v>
      </c>
      <c r="O23" s="234"/>
      <c r="P23" t="s">
        <v>92</v>
      </c>
      <c r="Q23" s="40" t="str">
        <f t="shared" si="8"/>
        <v/>
      </c>
      <c r="R23" s="41" t="str">
        <f t="shared" si="9"/>
        <v/>
      </c>
      <c r="S23" s="41" t="str">
        <f t="shared" si="10"/>
        <v/>
      </c>
      <c r="T23" s="41" t="str">
        <f t="shared" si="11"/>
        <v/>
      </c>
      <c r="U23" s="41" t="str">
        <f t="shared" si="12"/>
        <v/>
      </c>
      <c r="V23" s="41" t="str">
        <f t="shared" si="13"/>
        <v/>
      </c>
      <c r="W23" s="42" t="str">
        <f t="shared" si="14"/>
        <v/>
      </c>
      <c r="X23" s="236"/>
      <c r="Y23" s="236"/>
    </row>
    <row r="24" spans="2:25">
      <c r="B24" s="90" t="s">
        <v>72</v>
      </c>
      <c r="C24" s="232"/>
      <c r="D24" t="s">
        <v>92</v>
      </c>
      <c r="E24" s="184" t="str">
        <f t="shared" si="1"/>
        <v/>
      </c>
      <c r="F24" s="185" t="str">
        <f t="shared" si="2"/>
        <v/>
      </c>
      <c r="G24" s="185" t="str">
        <f t="shared" si="3"/>
        <v/>
      </c>
      <c r="H24" s="185" t="str">
        <f t="shared" si="4"/>
        <v/>
      </c>
      <c r="I24" s="185" t="str">
        <f t="shared" si="5"/>
        <v/>
      </c>
      <c r="J24" s="185" t="str">
        <f t="shared" si="6"/>
        <v/>
      </c>
      <c r="K24" s="187" t="str">
        <f t="shared" si="7"/>
        <v/>
      </c>
      <c r="L24" s="194"/>
      <c r="M24" s="351"/>
      <c r="N24" s="30" t="s">
        <v>91</v>
      </c>
      <c r="O24" s="235"/>
      <c r="P24" t="s">
        <v>92</v>
      </c>
      <c r="Q24" s="43" t="str">
        <f t="shared" si="8"/>
        <v/>
      </c>
      <c r="R24" s="44" t="str">
        <f t="shared" si="9"/>
        <v/>
      </c>
      <c r="S24" s="44" t="str">
        <f t="shared" si="10"/>
        <v/>
      </c>
      <c r="T24" s="44" t="str">
        <f t="shared" si="11"/>
        <v/>
      </c>
      <c r="U24" s="44" t="str">
        <f t="shared" si="12"/>
        <v/>
      </c>
      <c r="V24" s="44" t="str">
        <f t="shared" si="13"/>
        <v/>
      </c>
      <c r="W24" s="45" t="str">
        <f t="shared" si="14"/>
        <v/>
      </c>
      <c r="X24" s="237"/>
      <c r="Y24" s="237"/>
    </row>
    <row r="25" spans="2:25">
      <c r="B25" s="90" t="s">
        <v>73</v>
      </c>
      <c r="C25" s="232"/>
      <c r="D25" t="s">
        <v>92</v>
      </c>
      <c r="E25" s="184" t="str">
        <f t="shared" si="1"/>
        <v/>
      </c>
      <c r="F25" s="185" t="str">
        <f t="shared" si="2"/>
        <v/>
      </c>
      <c r="G25" s="185" t="str">
        <f t="shared" si="3"/>
        <v/>
      </c>
      <c r="H25" s="185" t="str">
        <f t="shared" si="4"/>
        <v/>
      </c>
      <c r="I25" s="185" t="str">
        <f t="shared" si="5"/>
        <v/>
      </c>
      <c r="J25" s="185" t="str">
        <f t="shared" si="6"/>
        <v/>
      </c>
      <c r="K25" s="187" t="str">
        <f t="shared" si="7"/>
        <v/>
      </c>
      <c r="L25" s="194"/>
      <c r="M25" s="350" t="s">
        <v>87</v>
      </c>
      <c r="N25" s="29" t="s">
        <v>90</v>
      </c>
      <c r="O25" s="234"/>
      <c r="P25" t="s">
        <v>92</v>
      </c>
      <c r="Q25" s="40" t="str">
        <f t="shared" si="8"/>
        <v/>
      </c>
      <c r="R25" s="41" t="str">
        <f t="shared" si="9"/>
        <v/>
      </c>
      <c r="S25" s="41" t="str">
        <f t="shared" si="10"/>
        <v/>
      </c>
      <c r="T25" s="41" t="str">
        <f t="shared" si="11"/>
        <v/>
      </c>
      <c r="U25" s="41" t="str">
        <f t="shared" si="12"/>
        <v/>
      </c>
      <c r="V25" s="41" t="str">
        <f t="shared" si="13"/>
        <v/>
      </c>
      <c r="W25" s="42" t="str">
        <f t="shared" si="14"/>
        <v/>
      </c>
      <c r="X25" s="236"/>
      <c r="Y25" s="236"/>
    </row>
    <row r="26" spans="2:25">
      <c r="B26" s="90" t="s">
        <v>74</v>
      </c>
      <c r="C26" s="232"/>
      <c r="D26" t="s">
        <v>92</v>
      </c>
      <c r="E26" s="184" t="str">
        <f t="shared" si="1"/>
        <v/>
      </c>
      <c r="F26" s="185" t="str">
        <f t="shared" si="2"/>
        <v/>
      </c>
      <c r="G26" s="185" t="str">
        <f t="shared" si="3"/>
        <v/>
      </c>
      <c r="H26" s="185" t="str">
        <f t="shared" si="4"/>
        <v/>
      </c>
      <c r="I26" s="185" t="str">
        <f t="shared" si="5"/>
        <v/>
      </c>
      <c r="J26" s="185" t="str">
        <f t="shared" si="6"/>
        <v/>
      </c>
      <c r="K26" s="187" t="str">
        <f t="shared" si="7"/>
        <v/>
      </c>
      <c r="L26" s="194"/>
      <c r="M26" s="351"/>
      <c r="N26" s="30" t="s">
        <v>91</v>
      </c>
      <c r="O26" s="235"/>
      <c r="P26" t="s">
        <v>92</v>
      </c>
      <c r="Q26" s="43" t="str">
        <f t="shared" si="8"/>
        <v/>
      </c>
      <c r="R26" s="44" t="str">
        <f t="shared" si="9"/>
        <v/>
      </c>
      <c r="S26" s="44" t="str">
        <f t="shared" si="10"/>
        <v/>
      </c>
      <c r="T26" s="44" t="str">
        <f t="shared" si="11"/>
        <v/>
      </c>
      <c r="U26" s="44" t="str">
        <f t="shared" si="12"/>
        <v/>
      </c>
      <c r="V26" s="44" t="str">
        <f t="shared" si="13"/>
        <v/>
      </c>
      <c r="W26" s="45" t="str">
        <f t="shared" si="14"/>
        <v/>
      </c>
      <c r="X26" s="237"/>
      <c r="Y26" s="237"/>
    </row>
    <row r="27" spans="2:25">
      <c r="B27" s="90" t="s">
        <v>75</v>
      </c>
      <c r="C27" s="232"/>
      <c r="D27" t="s">
        <v>92</v>
      </c>
      <c r="E27" s="184" t="str">
        <f t="shared" si="1"/>
        <v/>
      </c>
      <c r="F27" s="185" t="str">
        <f t="shared" si="2"/>
        <v/>
      </c>
      <c r="G27" s="185" t="str">
        <f t="shared" si="3"/>
        <v/>
      </c>
      <c r="H27" s="185" t="str">
        <f t="shared" si="4"/>
        <v/>
      </c>
      <c r="I27" s="185" t="str">
        <f t="shared" si="5"/>
        <v/>
      </c>
      <c r="J27" s="185" t="str">
        <f t="shared" si="6"/>
        <v/>
      </c>
      <c r="K27" s="187" t="str">
        <f t="shared" si="7"/>
        <v/>
      </c>
      <c r="L27" s="194"/>
      <c r="M27" s="350" t="s">
        <v>88</v>
      </c>
      <c r="N27" s="29" t="s">
        <v>90</v>
      </c>
      <c r="O27" s="234"/>
      <c r="P27" t="s">
        <v>92</v>
      </c>
      <c r="Q27" s="40" t="str">
        <f t="shared" si="8"/>
        <v/>
      </c>
      <c r="R27" s="41" t="str">
        <f t="shared" si="9"/>
        <v/>
      </c>
      <c r="S27" s="41" t="str">
        <f t="shared" si="10"/>
        <v/>
      </c>
      <c r="T27" s="41" t="str">
        <f t="shared" si="11"/>
        <v/>
      </c>
      <c r="U27" s="41" t="str">
        <f t="shared" si="12"/>
        <v/>
      </c>
      <c r="V27" s="41" t="str">
        <f t="shared" si="13"/>
        <v/>
      </c>
      <c r="W27" s="42" t="str">
        <f t="shared" si="14"/>
        <v/>
      </c>
      <c r="X27" s="236"/>
      <c r="Y27" s="236"/>
    </row>
    <row r="28" spans="2:25">
      <c r="B28" s="90" t="s">
        <v>76</v>
      </c>
      <c r="C28" s="232"/>
      <c r="D28" t="s">
        <v>92</v>
      </c>
      <c r="E28" s="184" t="str">
        <f t="shared" si="1"/>
        <v/>
      </c>
      <c r="F28" s="185" t="str">
        <f t="shared" si="2"/>
        <v/>
      </c>
      <c r="G28" s="185" t="str">
        <f t="shared" si="3"/>
        <v/>
      </c>
      <c r="H28" s="185" t="str">
        <f t="shared" si="4"/>
        <v/>
      </c>
      <c r="I28" s="185" t="str">
        <f t="shared" si="5"/>
        <v/>
      </c>
      <c r="J28" s="185" t="str">
        <f t="shared" si="6"/>
        <v/>
      </c>
      <c r="K28" s="187" t="str">
        <f t="shared" si="7"/>
        <v/>
      </c>
      <c r="M28" s="351"/>
      <c r="N28" s="30" t="s">
        <v>91</v>
      </c>
      <c r="O28" s="235"/>
      <c r="P28" t="s">
        <v>92</v>
      </c>
      <c r="Q28" s="43" t="str">
        <f t="shared" si="8"/>
        <v/>
      </c>
      <c r="R28" s="44" t="str">
        <f t="shared" si="9"/>
        <v/>
      </c>
      <c r="S28" s="44" t="str">
        <f t="shared" si="10"/>
        <v/>
      </c>
      <c r="T28" s="44" t="str">
        <f t="shared" si="11"/>
        <v/>
      </c>
      <c r="U28" s="44" t="str">
        <f t="shared" si="12"/>
        <v/>
      </c>
      <c r="V28" s="44" t="str">
        <f t="shared" si="13"/>
        <v/>
      </c>
      <c r="W28" s="45" t="str">
        <f t="shared" si="14"/>
        <v/>
      </c>
      <c r="X28" s="237"/>
      <c r="Y28" s="237"/>
    </row>
    <row r="29" spans="2:25">
      <c r="M29" s="350" t="s">
        <v>89</v>
      </c>
      <c r="N29" s="29" t="s">
        <v>90</v>
      </c>
      <c r="O29" s="234"/>
      <c r="P29" t="s">
        <v>92</v>
      </c>
      <c r="Q29" s="40" t="str">
        <f t="shared" si="8"/>
        <v/>
      </c>
      <c r="R29" s="41" t="str">
        <f t="shared" si="9"/>
        <v/>
      </c>
      <c r="S29" s="41" t="str">
        <f t="shared" si="10"/>
        <v/>
      </c>
      <c r="T29" s="41" t="str">
        <f t="shared" si="11"/>
        <v/>
      </c>
      <c r="U29" s="41" t="str">
        <f t="shared" si="12"/>
        <v/>
      </c>
      <c r="V29" s="41" t="str">
        <f t="shared" si="13"/>
        <v/>
      </c>
      <c r="W29" s="42" t="str">
        <f t="shared" si="14"/>
        <v/>
      </c>
      <c r="X29" s="236"/>
      <c r="Y29" s="236"/>
    </row>
    <row r="30" spans="2:25">
      <c r="M30" s="351"/>
      <c r="N30" s="30" t="s">
        <v>91</v>
      </c>
      <c r="O30" s="235"/>
      <c r="P30" t="s">
        <v>92</v>
      </c>
      <c r="Q30" s="43" t="str">
        <f t="shared" si="8"/>
        <v/>
      </c>
      <c r="R30" s="44" t="str">
        <f t="shared" si="9"/>
        <v/>
      </c>
      <c r="S30" s="44" t="str">
        <f t="shared" si="10"/>
        <v/>
      </c>
      <c r="T30" s="44" t="str">
        <f t="shared" si="11"/>
        <v/>
      </c>
      <c r="U30" s="44" t="str">
        <f t="shared" si="12"/>
        <v/>
      </c>
      <c r="V30" s="44" t="str">
        <f t="shared" si="13"/>
        <v/>
      </c>
      <c r="W30" s="45" t="str">
        <f t="shared" si="14"/>
        <v/>
      </c>
      <c r="X30" s="237"/>
      <c r="Y30" s="237"/>
    </row>
    <row r="31" spans="2:25">
      <c r="M31" s="350" t="s">
        <v>1114</v>
      </c>
      <c r="N31" s="29" t="s">
        <v>90</v>
      </c>
      <c r="O31" s="234"/>
      <c r="P31" t="s">
        <v>92</v>
      </c>
      <c r="Q31" s="40" t="str">
        <f t="shared" si="8"/>
        <v/>
      </c>
      <c r="R31" s="41" t="str">
        <f t="shared" si="9"/>
        <v/>
      </c>
      <c r="S31" s="41" t="str">
        <f t="shared" si="10"/>
        <v/>
      </c>
      <c r="T31" s="41" t="str">
        <f t="shared" si="11"/>
        <v/>
      </c>
      <c r="U31" s="41" t="str">
        <f t="shared" si="12"/>
        <v/>
      </c>
      <c r="V31" s="41" t="str">
        <f t="shared" si="13"/>
        <v/>
      </c>
      <c r="W31" s="42" t="str">
        <f t="shared" si="14"/>
        <v/>
      </c>
      <c r="X31" s="236"/>
      <c r="Y31" s="236"/>
    </row>
    <row r="32" spans="2:25">
      <c r="M32" s="351"/>
      <c r="N32" s="30" t="s">
        <v>91</v>
      </c>
      <c r="O32" s="235"/>
      <c r="P32" t="s">
        <v>92</v>
      </c>
      <c r="Q32" s="43" t="str">
        <f t="shared" si="8"/>
        <v/>
      </c>
      <c r="R32" s="44" t="str">
        <f t="shared" si="9"/>
        <v/>
      </c>
      <c r="S32" s="44" t="str">
        <f t="shared" si="10"/>
        <v/>
      </c>
      <c r="T32" s="44" t="str">
        <f t="shared" si="11"/>
        <v/>
      </c>
      <c r="U32" s="44" t="str">
        <f t="shared" si="12"/>
        <v/>
      </c>
      <c r="V32" s="44" t="str">
        <f t="shared" si="13"/>
        <v/>
      </c>
      <c r="W32" s="45" t="str">
        <f t="shared" si="14"/>
        <v/>
      </c>
      <c r="X32" s="237"/>
      <c r="Y32" s="237"/>
    </row>
    <row r="33" spans="13:25">
      <c r="M33" s="350" t="s">
        <v>1115</v>
      </c>
      <c r="N33" s="29" t="s">
        <v>90</v>
      </c>
      <c r="O33" s="234"/>
      <c r="P33" t="s">
        <v>92</v>
      </c>
      <c r="Q33" s="40" t="str">
        <f t="shared" si="8"/>
        <v/>
      </c>
      <c r="R33" s="41" t="str">
        <f t="shared" si="9"/>
        <v/>
      </c>
      <c r="S33" s="41" t="str">
        <f t="shared" si="10"/>
        <v/>
      </c>
      <c r="T33" s="41" t="str">
        <f t="shared" si="11"/>
        <v/>
      </c>
      <c r="U33" s="41" t="str">
        <f t="shared" si="12"/>
        <v/>
      </c>
      <c r="V33" s="41" t="str">
        <f t="shared" si="13"/>
        <v/>
      </c>
      <c r="W33" s="42" t="str">
        <f t="shared" si="14"/>
        <v/>
      </c>
      <c r="X33" s="236"/>
      <c r="Y33" s="236"/>
    </row>
    <row r="34" spans="13:25">
      <c r="M34" s="351"/>
      <c r="N34" s="30" t="s">
        <v>91</v>
      </c>
      <c r="O34" s="235"/>
      <c r="P34" t="s">
        <v>92</v>
      </c>
      <c r="Q34" s="43" t="str">
        <f t="shared" si="8"/>
        <v/>
      </c>
      <c r="R34" s="44" t="str">
        <f t="shared" si="9"/>
        <v/>
      </c>
      <c r="S34" s="44" t="str">
        <f t="shared" si="10"/>
        <v/>
      </c>
      <c r="T34" s="44" t="str">
        <f t="shared" si="11"/>
        <v/>
      </c>
      <c r="U34" s="44" t="str">
        <f t="shared" si="12"/>
        <v/>
      </c>
      <c r="V34" s="44" t="str">
        <f t="shared" si="13"/>
        <v/>
      </c>
      <c r="W34" s="45" t="str">
        <f t="shared" si="14"/>
        <v/>
      </c>
      <c r="X34" s="237"/>
      <c r="Y34" s="237"/>
    </row>
    <row r="35" spans="13:25">
      <c r="M35" s="350" t="s">
        <v>1116</v>
      </c>
      <c r="N35" s="29" t="s">
        <v>90</v>
      </c>
      <c r="O35" s="234"/>
      <c r="P35" t="s">
        <v>92</v>
      </c>
      <c r="Q35" s="40" t="str">
        <f t="shared" si="8"/>
        <v/>
      </c>
      <c r="R35" s="41" t="str">
        <f t="shared" si="9"/>
        <v/>
      </c>
      <c r="S35" s="41" t="str">
        <f t="shared" si="10"/>
        <v/>
      </c>
      <c r="T35" s="41" t="str">
        <f t="shared" si="11"/>
        <v/>
      </c>
      <c r="U35" s="41" t="str">
        <f t="shared" si="12"/>
        <v/>
      </c>
      <c r="V35" s="41" t="str">
        <f t="shared" si="13"/>
        <v/>
      </c>
      <c r="W35" s="42" t="str">
        <f t="shared" si="14"/>
        <v/>
      </c>
      <c r="X35" s="236"/>
      <c r="Y35" s="236"/>
    </row>
    <row r="36" spans="13:25">
      <c r="M36" s="351"/>
      <c r="N36" s="30" t="s">
        <v>91</v>
      </c>
      <c r="O36" s="235"/>
      <c r="P36" t="s">
        <v>92</v>
      </c>
      <c r="Q36" s="43" t="str">
        <f t="shared" si="8"/>
        <v/>
      </c>
      <c r="R36" s="44" t="str">
        <f t="shared" si="9"/>
        <v/>
      </c>
      <c r="S36" s="44" t="str">
        <f t="shared" si="10"/>
        <v/>
      </c>
      <c r="T36" s="44" t="str">
        <f t="shared" si="11"/>
        <v/>
      </c>
      <c r="U36" s="44" t="str">
        <f t="shared" si="12"/>
        <v/>
      </c>
      <c r="V36" s="44" t="str">
        <f t="shared" si="13"/>
        <v/>
      </c>
      <c r="W36" s="45" t="str">
        <f t="shared" si="14"/>
        <v/>
      </c>
      <c r="X36" s="237"/>
      <c r="Y36" s="237"/>
    </row>
    <row r="37" spans="13:25">
      <c r="M37" s="350" t="s">
        <v>1117</v>
      </c>
      <c r="N37" s="29" t="s">
        <v>90</v>
      </c>
      <c r="O37" s="234"/>
      <c r="P37" t="s">
        <v>92</v>
      </c>
      <c r="Q37" s="40" t="str">
        <f t="shared" si="8"/>
        <v/>
      </c>
      <c r="R37" s="41" t="str">
        <f t="shared" si="9"/>
        <v/>
      </c>
      <c r="S37" s="41" t="str">
        <f t="shared" si="10"/>
        <v/>
      </c>
      <c r="T37" s="41" t="str">
        <f t="shared" si="11"/>
        <v/>
      </c>
      <c r="U37" s="41" t="str">
        <f t="shared" si="12"/>
        <v/>
      </c>
      <c r="V37" s="41" t="str">
        <f t="shared" si="13"/>
        <v/>
      </c>
      <c r="W37" s="42" t="str">
        <f t="shared" si="14"/>
        <v/>
      </c>
      <c r="X37" s="236"/>
      <c r="Y37" s="236"/>
    </row>
    <row r="38" spans="13:25">
      <c r="M38" s="351"/>
      <c r="N38" s="30" t="s">
        <v>91</v>
      </c>
      <c r="O38" s="235"/>
      <c r="P38" t="s">
        <v>92</v>
      </c>
      <c r="Q38" s="43" t="str">
        <f t="shared" si="8"/>
        <v/>
      </c>
      <c r="R38" s="44" t="str">
        <f t="shared" si="9"/>
        <v/>
      </c>
      <c r="S38" s="44" t="str">
        <f t="shared" si="10"/>
        <v/>
      </c>
      <c r="T38" s="44" t="str">
        <f t="shared" si="11"/>
        <v/>
      </c>
      <c r="U38" s="44" t="str">
        <f t="shared" si="12"/>
        <v/>
      </c>
      <c r="V38" s="44" t="str">
        <f t="shared" si="13"/>
        <v/>
      </c>
      <c r="W38" s="45" t="str">
        <f t="shared" si="14"/>
        <v/>
      </c>
      <c r="X38" s="237"/>
      <c r="Y38" s="237"/>
    </row>
    <row r="39" spans="13:25">
      <c r="M39" s="350" t="s">
        <v>1118</v>
      </c>
      <c r="N39" s="29" t="s">
        <v>90</v>
      </c>
      <c r="O39" s="234"/>
      <c r="P39" t="s">
        <v>92</v>
      </c>
      <c r="Q39" s="40" t="str">
        <f t="shared" si="8"/>
        <v/>
      </c>
      <c r="R39" s="41" t="str">
        <f t="shared" si="9"/>
        <v/>
      </c>
      <c r="S39" s="41" t="str">
        <f t="shared" si="10"/>
        <v/>
      </c>
      <c r="T39" s="41" t="str">
        <f t="shared" si="11"/>
        <v/>
      </c>
      <c r="U39" s="41" t="str">
        <f t="shared" si="12"/>
        <v/>
      </c>
      <c r="V39" s="41" t="str">
        <f t="shared" si="13"/>
        <v/>
      </c>
      <c r="W39" s="42" t="str">
        <f t="shared" si="14"/>
        <v/>
      </c>
      <c r="X39" s="236"/>
      <c r="Y39" s="236"/>
    </row>
    <row r="40" spans="13:25">
      <c r="M40" s="351"/>
      <c r="N40" s="30" t="s">
        <v>91</v>
      </c>
      <c r="O40" s="235"/>
      <c r="P40" t="s">
        <v>92</v>
      </c>
      <c r="Q40" s="43" t="str">
        <f t="shared" si="8"/>
        <v/>
      </c>
      <c r="R40" s="44" t="str">
        <f t="shared" si="9"/>
        <v/>
      </c>
      <c r="S40" s="44" t="str">
        <f t="shared" si="10"/>
        <v/>
      </c>
      <c r="T40" s="44" t="str">
        <f t="shared" si="11"/>
        <v/>
      </c>
      <c r="U40" s="44" t="str">
        <f t="shared" si="12"/>
        <v/>
      </c>
      <c r="V40" s="44" t="str">
        <f t="shared" si="13"/>
        <v/>
      </c>
      <c r="W40" s="45" t="str">
        <f t="shared" si="14"/>
        <v/>
      </c>
      <c r="X40" s="237"/>
      <c r="Y40" s="237"/>
    </row>
    <row r="41" spans="13:25">
      <c r="M41" s="350" t="s">
        <v>1119</v>
      </c>
      <c r="N41" s="29" t="s">
        <v>90</v>
      </c>
      <c r="O41" s="234"/>
      <c r="P41" t="s">
        <v>92</v>
      </c>
      <c r="Q41" s="40" t="str">
        <f t="shared" si="8"/>
        <v/>
      </c>
      <c r="R41" s="41" t="str">
        <f t="shared" si="9"/>
        <v/>
      </c>
      <c r="S41" s="41" t="str">
        <f t="shared" si="10"/>
        <v/>
      </c>
      <c r="T41" s="41" t="str">
        <f t="shared" si="11"/>
        <v/>
      </c>
      <c r="U41" s="41" t="str">
        <f t="shared" si="12"/>
        <v/>
      </c>
      <c r="V41" s="41" t="str">
        <f t="shared" si="13"/>
        <v/>
      </c>
      <c r="W41" s="42" t="str">
        <f t="shared" si="14"/>
        <v/>
      </c>
      <c r="X41" s="236"/>
      <c r="Y41" s="236"/>
    </row>
    <row r="42" spans="13:25">
      <c r="M42" s="351"/>
      <c r="N42" s="30" t="s">
        <v>91</v>
      </c>
      <c r="O42" s="235"/>
      <c r="P42" t="s">
        <v>92</v>
      </c>
      <c r="Q42" s="43" t="str">
        <f t="shared" si="8"/>
        <v/>
      </c>
      <c r="R42" s="44" t="str">
        <f t="shared" si="9"/>
        <v/>
      </c>
      <c r="S42" s="44" t="str">
        <f t="shared" si="10"/>
        <v/>
      </c>
      <c r="T42" s="44" t="str">
        <f t="shared" si="11"/>
        <v/>
      </c>
      <c r="U42" s="44" t="str">
        <f t="shared" si="12"/>
        <v/>
      </c>
      <c r="V42" s="44" t="str">
        <f t="shared" si="13"/>
        <v/>
      </c>
      <c r="W42" s="45" t="str">
        <f t="shared" si="14"/>
        <v/>
      </c>
      <c r="X42" s="237"/>
      <c r="Y42" s="237"/>
    </row>
    <row r="43" spans="13:25">
      <c r="N43" s="3"/>
    </row>
    <row r="44" spans="13:25">
      <c r="N44" s="3"/>
      <c r="Q44" t="s">
        <v>1112</v>
      </c>
    </row>
    <row r="45" spans="13:25">
      <c r="N45" s="3"/>
      <c r="Q45" t="s">
        <v>1122</v>
      </c>
      <c r="R45" t="s">
        <v>1107</v>
      </c>
      <c r="S45" t="s">
        <v>1108</v>
      </c>
    </row>
    <row r="46" spans="13:25">
      <c r="N46" s="3"/>
      <c r="Q46" s="221" t="str">
        <f>IF(R46="","",$E$2)</f>
        <v/>
      </c>
      <c r="R46" s="228"/>
      <c r="S46" s="228"/>
    </row>
    <row r="47" spans="13:25">
      <c r="N47" s="3"/>
      <c r="Q47" s="221" t="str">
        <f t="shared" ref="Q47:Q52" si="15">IF(R47="","",$E$2)</f>
        <v/>
      </c>
      <c r="R47" s="228"/>
      <c r="S47" s="228"/>
    </row>
    <row r="48" spans="13:25">
      <c r="M48" t="str">
        <f>IF($C$7="県民大会","",+IF($C$7="県ｼﾝｸﾞﾙｽ大会","",$C$7))</f>
        <v>大会名</v>
      </c>
      <c r="N48" s="3"/>
      <c r="Q48" s="221" t="str">
        <f t="shared" si="15"/>
        <v/>
      </c>
      <c r="R48" s="228"/>
      <c r="S48" s="228"/>
      <c r="T48" s="244" t="str">
        <f>IF(COUNTA(R46:R52)=1,"",IF(COUNTA(O55:O78)/2/2&lt;COUNTA(R46:R52),"警告：規定のベンチ入り指導者数を超えています",""))</f>
        <v/>
      </c>
    </row>
    <row r="49" spans="1:25" ht="14.25">
      <c r="A49" s="91" t="s">
        <v>183</v>
      </c>
      <c r="B49" s="90" t="s">
        <v>63</v>
      </c>
      <c r="M49" t="s">
        <v>83</v>
      </c>
      <c r="N49" s="3" t="s">
        <v>63</v>
      </c>
      <c r="Q49" s="221" t="str">
        <f t="shared" si="15"/>
        <v/>
      </c>
      <c r="R49" s="228"/>
      <c r="S49" s="228"/>
      <c r="X49" s="102" t="s">
        <v>185</v>
      </c>
    </row>
    <row r="50" spans="1:25">
      <c r="A50" t="str">
        <f>IF($C$7="県民大会","",+IF($C$7="県ｼﾝｸﾞﾙｽ大会","",$C$7))</f>
        <v>大会名</v>
      </c>
      <c r="B50" s="109" t="s">
        <v>65</v>
      </c>
      <c r="C50" s="228"/>
      <c r="D50" t="s">
        <v>78</v>
      </c>
      <c r="N50" s="108" t="s">
        <v>65</v>
      </c>
      <c r="O50" s="233"/>
      <c r="P50" t="s">
        <v>78</v>
      </c>
      <c r="Q50" s="221" t="str">
        <f t="shared" si="15"/>
        <v/>
      </c>
      <c r="R50" s="228"/>
      <c r="S50" s="228"/>
      <c r="X50" s="1" t="s">
        <v>186</v>
      </c>
    </row>
    <row r="51" spans="1:25">
      <c r="A51" t="s">
        <v>64</v>
      </c>
      <c r="B51" s="90" t="s">
        <v>123</v>
      </c>
      <c r="C51" s="230"/>
      <c r="D51" t="s">
        <v>78</v>
      </c>
      <c r="N51" s="108" t="s">
        <v>123</v>
      </c>
      <c r="O51" s="230"/>
      <c r="P51" t="s">
        <v>78</v>
      </c>
      <c r="Q51" s="221" t="str">
        <f t="shared" si="15"/>
        <v/>
      </c>
      <c r="R51" s="228"/>
      <c r="S51" s="228"/>
      <c r="X51" s="47" t="s">
        <v>221</v>
      </c>
      <c r="Y51" t="s">
        <v>178</v>
      </c>
    </row>
    <row r="52" spans="1:25">
      <c r="B52" s="108" t="s">
        <v>229</v>
      </c>
      <c r="C52" s="230"/>
      <c r="D52" t="s">
        <v>78</v>
      </c>
      <c r="N52" s="108" t="s">
        <v>229</v>
      </c>
      <c r="O52" s="230"/>
      <c r="P52" t="s">
        <v>78</v>
      </c>
      <c r="Q52" s="221" t="str">
        <f t="shared" si="15"/>
        <v/>
      </c>
      <c r="R52" s="228"/>
      <c r="S52" s="228"/>
      <c r="X52" s="47"/>
    </row>
    <row r="53" spans="1:25">
      <c r="B53" s="108" t="s">
        <v>231</v>
      </c>
      <c r="C53" s="230"/>
      <c r="D53" t="s">
        <v>237</v>
      </c>
      <c r="N53" s="108" t="s">
        <v>231</v>
      </c>
      <c r="O53" s="230"/>
      <c r="P53" t="s">
        <v>237</v>
      </c>
      <c r="X53" s="47"/>
    </row>
    <row r="54" spans="1:25">
      <c r="B54" s="109" t="s">
        <v>66</v>
      </c>
      <c r="C54" s="228"/>
      <c r="D54" t="s">
        <v>78</v>
      </c>
      <c r="E54" s="26" t="s">
        <v>79</v>
      </c>
      <c r="F54" s="27" t="s">
        <v>80</v>
      </c>
      <c r="G54" s="27" t="str">
        <f>G18</f>
        <v>フリガナ</v>
      </c>
      <c r="H54" s="27" t="str">
        <f>H18</f>
        <v>フリガナ</v>
      </c>
      <c r="I54" s="27" t="s">
        <v>10</v>
      </c>
      <c r="J54" s="27" t="s">
        <v>81</v>
      </c>
      <c r="K54" s="28" t="s">
        <v>82</v>
      </c>
      <c r="N54" s="3"/>
      <c r="O54" s="46"/>
      <c r="Q54" s="26" t="s">
        <v>79</v>
      </c>
      <c r="R54" s="27" t="s">
        <v>80</v>
      </c>
      <c r="S54" s="27" t="str">
        <f>G54</f>
        <v>フリガナ</v>
      </c>
      <c r="T54" s="27" t="str">
        <f>H54</f>
        <v>フリガナ</v>
      </c>
      <c r="U54" s="27" t="s">
        <v>10</v>
      </c>
      <c r="V54" s="27" t="s">
        <v>81</v>
      </c>
      <c r="W54" s="28" t="s">
        <v>82</v>
      </c>
      <c r="X54" t="s">
        <v>201</v>
      </c>
    </row>
    <row r="55" spans="1:25">
      <c r="B55" s="90" t="s">
        <v>67</v>
      </c>
      <c r="C55" s="232"/>
      <c r="D55" t="s">
        <v>92</v>
      </c>
      <c r="E55" s="184" t="str">
        <f t="shared" ref="E55:E64" si="16">IF($C55="","",VLOOKUP(20000+$C55,選手登録一覧,5,FALSE))</f>
        <v/>
      </c>
      <c r="F55" s="185" t="str">
        <f t="shared" ref="F55:F64" si="17">IF($C55="","",VLOOKUP(20000+$C55,選手登録一覧,6,FALSE))</f>
        <v/>
      </c>
      <c r="G55" s="185" t="str">
        <f t="shared" ref="G55:G64" si="18">IF($C55="","",VLOOKUP(20000+$C55,選手登録一覧,14,FALSE))</f>
        <v/>
      </c>
      <c r="H55" s="185" t="str">
        <f t="shared" ref="H55:H64" si="19">IF($C55="","",VLOOKUP(20000+$C55,選手登録一覧,15,FALSE))</f>
        <v/>
      </c>
      <c r="I55" s="185" t="str">
        <f t="shared" ref="I55:I64" si="20">IF($C55="","",VLOOKUP(20000+$C55,選手登録一覧,10,FALSE))</f>
        <v/>
      </c>
      <c r="J55" s="185" t="str">
        <f t="shared" ref="J55:J64" si="21">IF($C55="","",VLOOKUP(20000+$C55,選手登録一覧,11,FALSE))</f>
        <v/>
      </c>
      <c r="K55" s="187" t="str">
        <f t="shared" ref="K55:K64" si="22">IF($C55="","",VLOOKUP(20000+$C55,選手登録一覧,12,FALSE))</f>
        <v/>
      </c>
      <c r="M55" s="350" t="s">
        <v>84</v>
      </c>
      <c r="N55" s="29" t="s">
        <v>90</v>
      </c>
      <c r="O55" s="234"/>
      <c r="P55" t="s">
        <v>92</v>
      </c>
      <c r="Q55" s="40" t="str">
        <f t="shared" ref="Q55:Q78" si="23">IF($O55="","",VLOOKUP(20000+$O55,選手登録一覧,5,FALSE))</f>
        <v/>
      </c>
      <c r="R55" s="41" t="str">
        <f t="shared" ref="R55:R78" si="24">IF($O55="","",VLOOKUP(20000+$O55,選手登録一覧,6,FALSE))</f>
        <v/>
      </c>
      <c r="S55" s="41" t="str">
        <f t="shared" ref="S55:S78" si="25">IF($O55="","",VLOOKUP(20000+$O55,選手登録一覧,14,FALSE))</f>
        <v/>
      </c>
      <c r="T55" s="41" t="str">
        <f t="shared" ref="T55:T78" si="26">IF($O55="","",VLOOKUP(20000+$O55,選手登録一覧,15,FALSE))</f>
        <v/>
      </c>
      <c r="U55" s="41" t="str">
        <f t="shared" ref="U55:U78" si="27">IF($O55="","",VLOOKUP(20000+$O55,選手登録一覧,10,FALSE))</f>
        <v/>
      </c>
      <c r="V55" s="41" t="str">
        <f t="shared" ref="V55:V78" si="28">IF($O55="","",VLOOKUP(20000+$O55,選手登録一覧,11,FALSE))</f>
        <v/>
      </c>
      <c r="W55" s="42" t="str">
        <f t="shared" ref="W55:W78" si="29">IF($O55="","",VLOOKUP(20000+$O55,選手登録一覧,12,FALSE))</f>
        <v/>
      </c>
      <c r="X55" s="236"/>
      <c r="Y55" s="236"/>
    </row>
    <row r="56" spans="1:25">
      <c r="B56" s="90" t="s">
        <v>68</v>
      </c>
      <c r="C56" s="232"/>
      <c r="D56" t="s">
        <v>92</v>
      </c>
      <c r="E56" s="184" t="str">
        <f t="shared" si="16"/>
        <v/>
      </c>
      <c r="F56" s="185" t="str">
        <f t="shared" si="17"/>
        <v/>
      </c>
      <c r="G56" s="185" t="str">
        <f t="shared" si="18"/>
        <v/>
      </c>
      <c r="H56" s="185" t="str">
        <f t="shared" si="19"/>
        <v/>
      </c>
      <c r="I56" s="185" t="str">
        <f t="shared" si="20"/>
        <v/>
      </c>
      <c r="J56" s="185" t="str">
        <f t="shared" si="21"/>
        <v/>
      </c>
      <c r="K56" s="187" t="str">
        <f t="shared" si="22"/>
        <v/>
      </c>
      <c r="M56" s="351"/>
      <c r="N56" s="30" t="s">
        <v>91</v>
      </c>
      <c r="O56" s="235"/>
      <c r="P56" t="s">
        <v>92</v>
      </c>
      <c r="Q56" s="43" t="str">
        <f t="shared" si="23"/>
        <v/>
      </c>
      <c r="R56" s="44" t="str">
        <f t="shared" si="24"/>
        <v/>
      </c>
      <c r="S56" s="44" t="str">
        <f t="shared" si="25"/>
        <v/>
      </c>
      <c r="T56" s="44" t="str">
        <f t="shared" si="26"/>
        <v/>
      </c>
      <c r="U56" s="44" t="str">
        <f t="shared" si="27"/>
        <v/>
      </c>
      <c r="V56" s="44" t="str">
        <f t="shared" si="28"/>
        <v/>
      </c>
      <c r="W56" s="45" t="str">
        <f t="shared" si="29"/>
        <v/>
      </c>
      <c r="X56" s="237"/>
      <c r="Y56" s="237"/>
    </row>
    <row r="57" spans="1:25">
      <c r="B57" s="90" t="s">
        <v>69</v>
      </c>
      <c r="C57" s="232"/>
      <c r="D57" t="s">
        <v>92</v>
      </c>
      <c r="E57" s="184" t="str">
        <f>IF($C57="","",VLOOKUP(20000+$C57,選手登録一覧,5,FALSE))</f>
        <v/>
      </c>
      <c r="F57" s="185" t="str">
        <f t="shared" si="17"/>
        <v/>
      </c>
      <c r="G57" s="185" t="str">
        <f t="shared" si="18"/>
        <v/>
      </c>
      <c r="H57" s="185" t="str">
        <f t="shared" si="19"/>
        <v/>
      </c>
      <c r="I57" s="185" t="str">
        <f t="shared" si="20"/>
        <v/>
      </c>
      <c r="J57" s="185" t="str">
        <f t="shared" si="21"/>
        <v/>
      </c>
      <c r="K57" s="187" t="str">
        <f t="shared" si="22"/>
        <v/>
      </c>
      <c r="M57" s="350" t="s">
        <v>85</v>
      </c>
      <c r="N57" s="29" t="s">
        <v>90</v>
      </c>
      <c r="O57" s="234"/>
      <c r="P57" t="s">
        <v>92</v>
      </c>
      <c r="Q57" s="40" t="str">
        <f t="shared" si="23"/>
        <v/>
      </c>
      <c r="R57" s="41" t="str">
        <f t="shared" si="24"/>
        <v/>
      </c>
      <c r="S57" s="41" t="str">
        <f t="shared" si="25"/>
        <v/>
      </c>
      <c r="T57" s="41" t="str">
        <f t="shared" si="26"/>
        <v/>
      </c>
      <c r="U57" s="41" t="str">
        <f t="shared" si="27"/>
        <v/>
      </c>
      <c r="V57" s="41" t="str">
        <f t="shared" si="28"/>
        <v/>
      </c>
      <c r="W57" s="42" t="str">
        <f t="shared" si="29"/>
        <v/>
      </c>
      <c r="X57" s="236"/>
      <c r="Y57" s="236"/>
    </row>
    <row r="58" spans="1:25">
      <c r="B58" s="90" t="s">
        <v>70</v>
      </c>
      <c r="C58" s="232"/>
      <c r="D58" t="s">
        <v>92</v>
      </c>
      <c r="E58" s="184" t="str">
        <f t="shared" si="16"/>
        <v/>
      </c>
      <c r="F58" s="185" t="str">
        <f t="shared" si="17"/>
        <v/>
      </c>
      <c r="G58" s="185" t="str">
        <f t="shared" si="18"/>
        <v/>
      </c>
      <c r="H58" s="185" t="str">
        <f t="shared" si="19"/>
        <v/>
      </c>
      <c r="I58" s="185" t="str">
        <f t="shared" si="20"/>
        <v/>
      </c>
      <c r="J58" s="185" t="str">
        <f t="shared" si="21"/>
        <v/>
      </c>
      <c r="K58" s="187" t="str">
        <f t="shared" si="22"/>
        <v/>
      </c>
      <c r="M58" s="351"/>
      <c r="N58" s="30" t="s">
        <v>91</v>
      </c>
      <c r="O58" s="235"/>
      <c r="P58" t="s">
        <v>92</v>
      </c>
      <c r="Q58" s="43" t="str">
        <f t="shared" si="23"/>
        <v/>
      </c>
      <c r="R58" s="44" t="str">
        <f t="shared" si="24"/>
        <v/>
      </c>
      <c r="S58" s="44" t="str">
        <f t="shared" si="25"/>
        <v/>
      </c>
      <c r="T58" s="44" t="str">
        <f t="shared" si="26"/>
        <v/>
      </c>
      <c r="U58" s="44" t="str">
        <f t="shared" si="27"/>
        <v/>
      </c>
      <c r="V58" s="44" t="str">
        <f t="shared" si="28"/>
        <v/>
      </c>
      <c r="W58" s="45" t="str">
        <f t="shared" si="29"/>
        <v/>
      </c>
      <c r="X58" s="237"/>
      <c r="Y58" s="237"/>
    </row>
    <row r="59" spans="1:25">
      <c r="B59" s="90" t="s">
        <v>71</v>
      </c>
      <c r="C59" s="232"/>
      <c r="D59" t="s">
        <v>92</v>
      </c>
      <c r="E59" s="184" t="str">
        <f t="shared" si="16"/>
        <v/>
      </c>
      <c r="F59" s="185" t="str">
        <f t="shared" si="17"/>
        <v/>
      </c>
      <c r="G59" s="185" t="str">
        <f t="shared" si="18"/>
        <v/>
      </c>
      <c r="H59" s="185" t="str">
        <f t="shared" si="19"/>
        <v/>
      </c>
      <c r="I59" s="185" t="str">
        <f t="shared" si="20"/>
        <v/>
      </c>
      <c r="J59" s="185" t="str">
        <f t="shared" si="21"/>
        <v/>
      </c>
      <c r="K59" s="187" t="str">
        <f t="shared" si="22"/>
        <v/>
      </c>
      <c r="M59" s="350" t="s">
        <v>86</v>
      </c>
      <c r="N59" s="29" t="s">
        <v>90</v>
      </c>
      <c r="O59" s="234"/>
      <c r="P59" t="s">
        <v>92</v>
      </c>
      <c r="Q59" s="40" t="str">
        <f t="shared" si="23"/>
        <v/>
      </c>
      <c r="R59" s="41" t="str">
        <f t="shared" si="24"/>
        <v/>
      </c>
      <c r="S59" s="41" t="str">
        <f t="shared" si="25"/>
        <v/>
      </c>
      <c r="T59" s="41" t="str">
        <f t="shared" si="26"/>
        <v/>
      </c>
      <c r="U59" s="41" t="str">
        <f t="shared" si="27"/>
        <v/>
      </c>
      <c r="V59" s="41" t="str">
        <f t="shared" si="28"/>
        <v/>
      </c>
      <c r="W59" s="42" t="str">
        <f t="shared" si="29"/>
        <v/>
      </c>
      <c r="X59" s="236"/>
      <c r="Y59" s="236"/>
    </row>
    <row r="60" spans="1:25">
      <c r="B60" s="90" t="s">
        <v>72</v>
      </c>
      <c r="C60" s="232"/>
      <c r="D60" t="s">
        <v>92</v>
      </c>
      <c r="E60" s="184" t="str">
        <f t="shared" si="16"/>
        <v/>
      </c>
      <c r="F60" s="185" t="str">
        <f t="shared" si="17"/>
        <v/>
      </c>
      <c r="G60" s="185" t="str">
        <f t="shared" si="18"/>
        <v/>
      </c>
      <c r="H60" s="185" t="str">
        <f t="shared" si="19"/>
        <v/>
      </c>
      <c r="I60" s="185" t="str">
        <f t="shared" si="20"/>
        <v/>
      </c>
      <c r="J60" s="185" t="str">
        <f t="shared" si="21"/>
        <v/>
      </c>
      <c r="K60" s="187" t="str">
        <f t="shared" si="22"/>
        <v/>
      </c>
      <c r="M60" s="351"/>
      <c r="N60" s="30" t="s">
        <v>91</v>
      </c>
      <c r="O60" s="235"/>
      <c r="P60" t="s">
        <v>92</v>
      </c>
      <c r="Q60" s="43" t="str">
        <f t="shared" si="23"/>
        <v/>
      </c>
      <c r="R60" s="44" t="str">
        <f t="shared" si="24"/>
        <v/>
      </c>
      <c r="S60" s="44" t="str">
        <f t="shared" si="25"/>
        <v/>
      </c>
      <c r="T60" s="44" t="str">
        <f t="shared" si="26"/>
        <v/>
      </c>
      <c r="U60" s="44" t="str">
        <f t="shared" si="27"/>
        <v/>
      </c>
      <c r="V60" s="44" t="str">
        <f t="shared" si="28"/>
        <v/>
      </c>
      <c r="W60" s="45" t="str">
        <f t="shared" si="29"/>
        <v/>
      </c>
      <c r="X60" s="237"/>
      <c r="Y60" s="237"/>
    </row>
    <row r="61" spans="1:25">
      <c r="B61" s="90" t="s">
        <v>73</v>
      </c>
      <c r="C61" s="232"/>
      <c r="D61" t="s">
        <v>92</v>
      </c>
      <c r="E61" s="184" t="str">
        <f t="shared" si="16"/>
        <v/>
      </c>
      <c r="F61" s="185" t="str">
        <f t="shared" si="17"/>
        <v/>
      </c>
      <c r="G61" s="185" t="str">
        <f t="shared" si="18"/>
        <v/>
      </c>
      <c r="H61" s="185" t="str">
        <f t="shared" si="19"/>
        <v/>
      </c>
      <c r="I61" s="185" t="str">
        <f t="shared" si="20"/>
        <v/>
      </c>
      <c r="J61" s="185" t="str">
        <f t="shared" si="21"/>
        <v/>
      </c>
      <c r="K61" s="187" t="str">
        <f t="shared" si="22"/>
        <v/>
      </c>
      <c r="M61" s="350" t="s">
        <v>87</v>
      </c>
      <c r="N61" s="29" t="s">
        <v>90</v>
      </c>
      <c r="O61" s="234"/>
      <c r="P61" t="s">
        <v>92</v>
      </c>
      <c r="Q61" s="40" t="str">
        <f t="shared" si="23"/>
        <v/>
      </c>
      <c r="R61" s="41" t="str">
        <f t="shared" si="24"/>
        <v/>
      </c>
      <c r="S61" s="41" t="str">
        <f t="shared" si="25"/>
        <v/>
      </c>
      <c r="T61" s="41" t="str">
        <f t="shared" si="26"/>
        <v/>
      </c>
      <c r="U61" s="41" t="str">
        <f t="shared" si="27"/>
        <v/>
      </c>
      <c r="V61" s="41" t="str">
        <f t="shared" si="28"/>
        <v/>
      </c>
      <c r="W61" s="42" t="str">
        <f t="shared" si="29"/>
        <v/>
      </c>
      <c r="X61" s="236"/>
      <c r="Y61" s="236"/>
    </row>
    <row r="62" spans="1:25">
      <c r="B62" s="90" t="s">
        <v>74</v>
      </c>
      <c r="C62" s="232"/>
      <c r="D62" t="s">
        <v>92</v>
      </c>
      <c r="E62" s="184" t="str">
        <f t="shared" si="16"/>
        <v/>
      </c>
      <c r="F62" s="185" t="str">
        <f t="shared" si="17"/>
        <v/>
      </c>
      <c r="G62" s="185" t="str">
        <f t="shared" si="18"/>
        <v/>
      </c>
      <c r="H62" s="185" t="str">
        <f t="shared" si="19"/>
        <v/>
      </c>
      <c r="I62" s="185" t="str">
        <f t="shared" si="20"/>
        <v/>
      </c>
      <c r="J62" s="185" t="str">
        <f t="shared" si="21"/>
        <v/>
      </c>
      <c r="K62" s="187" t="str">
        <f t="shared" si="22"/>
        <v/>
      </c>
      <c r="M62" s="351"/>
      <c r="N62" s="30" t="s">
        <v>91</v>
      </c>
      <c r="O62" s="235"/>
      <c r="P62" t="s">
        <v>92</v>
      </c>
      <c r="Q62" s="43" t="str">
        <f t="shared" si="23"/>
        <v/>
      </c>
      <c r="R62" s="44" t="str">
        <f t="shared" si="24"/>
        <v/>
      </c>
      <c r="S62" s="44" t="str">
        <f t="shared" si="25"/>
        <v/>
      </c>
      <c r="T62" s="44" t="str">
        <f t="shared" si="26"/>
        <v/>
      </c>
      <c r="U62" s="44" t="str">
        <f t="shared" si="27"/>
        <v/>
      </c>
      <c r="V62" s="44" t="str">
        <f t="shared" si="28"/>
        <v/>
      </c>
      <c r="W62" s="45" t="str">
        <f t="shared" si="29"/>
        <v/>
      </c>
      <c r="X62" s="237"/>
      <c r="Y62" s="237"/>
    </row>
    <row r="63" spans="1:25">
      <c r="B63" s="90" t="s">
        <v>75</v>
      </c>
      <c r="C63" s="232"/>
      <c r="D63" t="s">
        <v>92</v>
      </c>
      <c r="E63" s="184" t="str">
        <f t="shared" si="16"/>
        <v/>
      </c>
      <c r="F63" s="185" t="str">
        <f t="shared" si="17"/>
        <v/>
      </c>
      <c r="G63" s="185" t="str">
        <f t="shared" si="18"/>
        <v/>
      </c>
      <c r="H63" s="185" t="str">
        <f t="shared" si="19"/>
        <v/>
      </c>
      <c r="I63" s="185" t="str">
        <f t="shared" si="20"/>
        <v/>
      </c>
      <c r="J63" s="185" t="str">
        <f t="shared" si="21"/>
        <v/>
      </c>
      <c r="K63" s="187" t="str">
        <f t="shared" si="22"/>
        <v/>
      </c>
      <c r="M63" s="350" t="s">
        <v>88</v>
      </c>
      <c r="N63" s="29" t="s">
        <v>90</v>
      </c>
      <c r="O63" s="234"/>
      <c r="P63" t="s">
        <v>92</v>
      </c>
      <c r="Q63" s="40" t="str">
        <f t="shared" si="23"/>
        <v/>
      </c>
      <c r="R63" s="41" t="str">
        <f t="shared" si="24"/>
        <v/>
      </c>
      <c r="S63" s="41" t="str">
        <f t="shared" si="25"/>
        <v/>
      </c>
      <c r="T63" s="41" t="str">
        <f t="shared" si="26"/>
        <v/>
      </c>
      <c r="U63" s="41" t="str">
        <f t="shared" si="27"/>
        <v/>
      </c>
      <c r="V63" s="41" t="str">
        <f t="shared" si="28"/>
        <v/>
      </c>
      <c r="W63" s="42" t="str">
        <f t="shared" si="29"/>
        <v/>
      </c>
      <c r="X63" s="236"/>
      <c r="Y63" s="236"/>
    </row>
    <row r="64" spans="1:25">
      <c r="B64" s="90" t="s">
        <v>76</v>
      </c>
      <c r="C64" s="232"/>
      <c r="D64" t="s">
        <v>92</v>
      </c>
      <c r="E64" s="184" t="str">
        <f t="shared" si="16"/>
        <v/>
      </c>
      <c r="F64" s="185" t="str">
        <f t="shared" si="17"/>
        <v/>
      </c>
      <c r="G64" s="185" t="str">
        <f t="shared" si="18"/>
        <v/>
      </c>
      <c r="H64" s="185" t="str">
        <f t="shared" si="19"/>
        <v/>
      </c>
      <c r="I64" s="185" t="str">
        <f t="shared" si="20"/>
        <v/>
      </c>
      <c r="J64" s="185" t="str">
        <f t="shared" si="21"/>
        <v/>
      </c>
      <c r="K64" s="187" t="str">
        <f t="shared" si="22"/>
        <v/>
      </c>
      <c r="M64" s="351"/>
      <c r="N64" s="30" t="s">
        <v>91</v>
      </c>
      <c r="O64" s="235"/>
      <c r="P64" t="s">
        <v>92</v>
      </c>
      <c r="Q64" s="43" t="str">
        <f t="shared" si="23"/>
        <v/>
      </c>
      <c r="R64" s="44" t="str">
        <f t="shared" si="24"/>
        <v/>
      </c>
      <c r="S64" s="44" t="str">
        <f t="shared" si="25"/>
        <v/>
      </c>
      <c r="T64" s="44" t="str">
        <f t="shared" si="26"/>
        <v/>
      </c>
      <c r="U64" s="44" t="str">
        <f t="shared" si="27"/>
        <v/>
      </c>
      <c r="V64" s="44" t="str">
        <f t="shared" si="28"/>
        <v/>
      </c>
      <c r="W64" s="45" t="str">
        <f t="shared" si="29"/>
        <v/>
      </c>
      <c r="X64" s="237"/>
      <c r="Y64" s="237"/>
    </row>
    <row r="65" spans="1:25">
      <c r="M65" s="350" t="s">
        <v>89</v>
      </c>
      <c r="N65" s="29" t="s">
        <v>90</v>
      </c>
      <c r="O65" s="234"/>
      <c r="P65" t="s">
        <v>92</v>
      </c>
      <c r="Q65" s="40" t="str">
        <f t="shared" si="23"/>
        <v/>
      </c>
      <c r="R65" s="41" t="str">
        <f t="shared" si="24"/>
        <v/>
      </c>
      <c r="S65" s="41" t="str">
        <f t="shared" si="25"/>
        <v/>
      </c>
      <c r="T65" s="41" t="str">
        <f t="shared" si="26"/>
        <v/>
      </c>
      <c r="U65" s="41" t="str">
        <f t="shared" si="27"/>
        <v/>
      </c>
      <c r="V65" s="41" t="str">
        <f t="shared" si="28"/>
        <v/>
      </c>
      <c r="W65" s="42" t="str">
        <f t="shared" si="29"/>
        <v/>
      </c>
      <c r="X65" s="236"/>
      <c r="Y65" s="236"/>
    </row>
    <row r="66" spans="1:25">
      <c r="M66" s="351"/>
      <c r="N66" s="30" t="s">
        <v>91</v>
      </c>
      <c r="O66" s="235"/>
      <c r="P66" t="s">
        <v>92</v>
      </c>
      <c r="Q66" s="43" t="str">
        <f t="shared" si="23"/>
        <v/>
      </c>
      <c r="R66" s="44" t="str">
        <f t="shared" si="24"/>
        <v/>
      </c>
      <c r="S66" s="44" t="str">
        <f t="shared" si="25"/>
        <v/>
      </c>
      <c r="T66" s="44" t="str">
        <f t="shared" si="26"/>
        <v/>
      </c>
      <c r="U66" s="44" t="str">
        <f t="shared" si="27"/>
        <v/>
      </c>
      <c r="V66" s="44" t="str">
        <f t="shared" si="28"/>
        <v/>
      </c>
      <c r="W66" s="45" t="str">
        <f t="shared" si="29"/>
        <v/>
      </c>
      <c r="X66" s="237"/>
      <c r="Y66" s="237"/>
    </row>
    <row r="67" spans="1:25">
      <c r="M67" s="350" t="s">
        <v>1114</v>
      </c>
      <c r="N67" s="29" t="s">
        <v>90</v>
      </c>
      <c r="O67" s="234"/>
      <c r="P67" t="s">
        <v>92</v>
      </c>
      <c r="Q67" s="40" t="str">
        <f t="shared" si="23"/>
        <v/>
      </c>
      <c r="R67" s="41" t="str">
        <f t="shared" si="24"/>
        <v/>
      </c>
      <c r="S67" s="41" t="str">
        <f t="shared" si="25"/>
        <v/>
      </c>
      <c r="T67" s="41" t="str">
        <f t="shared" si="26"/>
        <v/>
      </c>
      <c r="U67" s="41" t="str">
        <f t="shared" si="27"/>
        <v/>
      </c>
      <c r="V67" s="41" t="str">
        <f t="shared" si="28"/>
        <v/>
      </c>
      <c r="W67" s="42" t="str">
        <f t="shared" si="29"/>
        <v/>
      </c>
      <c r="X67" s="236"/>
      <c r="Y67" s="236"/>
    </row>
    <row r="68" spans="1:25">
      <c r="M68" s="351"/>
      <c r="N68" s="30" t="s">
        <v>91</v>
      </c>
      <c r="O68" s="235"/>
      <c r="P68" t="s">
        <v>92</v>
      </c>
      <c r="Q68" s="43" t="str">
        <f t="shared" si="23"/>
        <v/>
      </c>
      <c r="R68" s="44" t="str">
        <f t="shared" si="24"/>
        <v/>
      </c>
      <c r="S68" s="44" t="str">
        <f t="shared" si="25"/>
        <v/>
      </c>
      <c r="T68" s="44" t="str">
        <f t="shared" si="26"/>
        <v/>
      </c>
      <c r="U68" s="44" t="str">
        <f t="shared" si="27"/>
        <v/>
      </c>
      <c r="V68" s="44" t="str">
        <f t="shared" si="28"/>
        <v/>
      </c>
      <c r="W68" s="45" t="str">
        <f t="shared" si="29"/>
        <v/>
      </c>
      <c r="X68" s="237"/>
      <c r="Y68" s="237"/>
    </row>
    <row r="69" spans="1:25">
      <c r="K69">
        <v>3</v>
      </c>
      <c r="M69" s="350" t="s">
        <v>1115</v>
      </c>
      <c r="N69" s="29" t="s">
        <v>90</v>
      </c>
      <c r="O69" s="234"/>
      <c r="P69" t="s">
        <v>92</v>
      </c>
      <c r="Q69" s="40" t="str">
        <f t="shared" si="23"/>
        <v/>
      </c>
      <c r="R69" s="41" t="str">
        <f t="shared" si="24"/>
        <v/>
      </c>
      <c r="S69" s="41" t="str">
        <f t="shared" si="25"/>
        <v/>
      </c>
      <c r="T69" s="41" t="str">
        <f t="shared" si="26"/>
        <v/>
      </c>
      <c r="U69" s="41" t="str">
        <f t="shared" si="27"/>
        <v/>
      </c>
      <c r="V69" s="41" t="str">
        <f t="shared" si="28"/>
        <v/>
      </c>
      <c r="W69" s="42" t="str">
        <f t="shared" si="29"/>
        <v/>
      </c>
      <c r="X69" s="236"/>
      <c r="Y69" s="236"/>
    </row>
    <row r="70" spans="1:25">
      <c r="K70">
        <v>1</v>
      </c>
      <c r="M70" s="351"/>
      <c r="N70" s="30" t="s">
        <v>91</v>
      </c>
      <c r="O70" s="235"/>
      <c r="P70" t="s">
        <v>92</v>
      </c>
      <c r="Q70" s="43" t="str">
        <f t="shared" si="23"/>
        <v/>
      </c>
      <c r="R70" s="44" t="str">
        <f t="shared" si="24"/>
        <v/>
      </c>
      <c r="S70" s="44" t="str">
        <f t="shared" si="25"/>
        <v/>
      </c>
      <c r="T70" s="44" t="str">
        <f t="shared" si="26"/>
        <v/>
      </c>
      <c r="U70" s="44" t="str">
        <f t="shared" si="27"/>
        <v/>
      </c>
      <c r="V70" s="44" t="str">
        <f t="shared" si="28"/>
        <v/>
      </c>
      <c r="W70" s="45" t="str">
        <f t="shared" si="29"/>
        <v/>
      </c>
      <c r="X70" s="237"/>
      <c r="Y70" s="237"/>
    </row>
    <row r="71" spans="1:25">
      <c r="K71">
        <v>9</v>
      </c>
      <c r="M71" s="350" t="s">
        <v>1116</v>
      </c>
      <c r="N71" s="29" t="s">
        <v>90</v>
      </c>
      <c r="O71" s="234"/>
      <c r="P71" t="s">
        <v>92</v>
      </c>
      <c r="Q71" s="40" t="str">
        <f t="shared" si="23"/>
        <v/>
      </c>
      <c r="R71" s="41" t="str">
        <f t="shared" si="24"/>
        <v/>
      </c>
      <c r="S71" s="41" t="str">
        <f t="shared" si="25"/>
        <v/>
      </c>
      <c r="T71" s="41" t="str">
        <f t="shared" si="26"/>
        <v/>
      </c>
      <c r="U71" s="41" t="str">
        <f t="shared" si="27"/>
        <v/>
      </c>
      <c r="V71" s="41" t="str">
        <f t="shared" si="28"/>
        <v/>
      </c>
      <c r="W71" s="42" t="str">
        <f t="shared" si="29"/>
        <v/>
      </c>
      <c r="X71" s="236"/>
      <c r="Y71" s="236"/>
    </row>
    <row r="72" spans="1:25">
      <c r="K72">
        <v>11</v>
      </c>
      <c r="M72" s="351"/>
      <c r="N72" s="30" t="s">
        <v>91</v>
      </c>
      <c r="O72" s="235"/>
      <c r="P72" t="s">
        <v>92</v>
      </c>
      <c r="Q72" s="43" t="str">
        <f t="shared" si="23"/>
        <v/>
      </c>
      <c r="R72" s="44" t="str">
        <f t="shared" si="24"/>
        <v/>
      </c>
      <c r="S72" s="44" t="str">
        <f t="shared" si="25"/>
        <v/>
      </c>
      <c r="T72" s="44" t="str">
        <f t="shared" si="26"/>
        <v/>
      </c>
      <c r="U72" s="44" t="str">
        <f t="shared" si="27"/>
        <v/>
      </c>
      <c r="V72" s="44" t="str">
        <f t="shared" si="28"/>
        <v/>
      </c>
      <c r="W72" s="45" t="str">
        <f t="shared" si="29"/>
        <v/>
      </c>
      <c r="X72" s="237"/>
      <c r="Y72" s="237"/>
    </row>
    <row r="73" spans="1:25">
      <c r="K73">
        <v>15</v>
      </c>
      <c r="M73" s="350" t="s">
        <v>1117</v>
      </c>
      <c r="N73" s="29" t="s">
        <v>90</v>
      </c>
      <c r="O73" s="234"/>
      <c r="P73" t="s">
        <v>92</v>
      </c>
      <c r="Q73" s="40" t="str">
        <f t="shared" si="23"/>
        <v/>
      </c>
      <c r="R73" s="41" t="str">
        <f t="shared" si="24"/>
        <v/>
      </c>
      <c r="S73" s="41" t="str">
        <f t="shared" si="25"/>
        <v/>
      </c>
      <c r="T73" s="41" t="str">
        <f t="shared" si="26"/>
        <v/>
      </c>
      <c r="U73" s="41" t="str">
        <f t="shared" si="27"/>
        <v/>
      </c>
      <c r="V73" s="41" t="str">
        <f t="shared" si="28"/>
        <v/>
      </c>
      <c r="W73" s="42" t="str">
        <f t="shared" si="29"/>
        <v/>
      </c>
      <c r="X73" s="236"/>
      <c r="Y73" s="236"/>
    </row>
    <row r="74" spans="1:25">
      <c r="K74">
        <v>14</v>
      </c>
      <c r="M74" s="351"/>
      <c r="N74" s="30" t="s">
        <v>91</v>
      </c>
      <c r="O74" s="235"/>
      <c r="P74" t="s">
        <v>92</v>
      </c>
      <c r="Q74" s="43" t="str">
        <f t="shared" si="23"/>
        <v/>
      </c>
      <c r="R74" s="44" t="str">
        <f t="shared" si="24"/>
        <v/>
      </c>
      <c r="S74" s="44" t="str">
        <f t="shared" si="25"/>
        <v/>
      </c>
      <c r="T74" s="44" t="str">
        <f t="shared" si="26"/>
        <v/>
      </c>
      <c r="U74" s="44" t="str">
        <f t="shared" si="27"/>
        <v/>
      </c>
      <c r="V74" s="44" t="str">
        <f t="shared" si="28"/>
        <v/>
      </c>
      <c r="W74" s="45" t="str">
        <f t="shared" si="29"/>
        <v/>
      </c>
      <c r="X74" s="237"/>
      <c r="Y74" s="237"/>
    </row>
    <row r="75" spans="1:25">
      <c r="K75">
        <v>2</v>
      </c>
      <c r="M75" s="350" t="s">
        <v>1118</v>
      </c>
      <c r="N75" s="29" t="s">
        <v>90</v>
      </c>
      <c r="O75" s="234"/>
      <c r="P75" t="s">
        <v>92</v>
      </c>
      <c r="Q75" s="40" t="str">
        <f t="shared" si="23"/>
        <v/>
      </c>
      <c r="R75" s="41" t="str">
        <f t="shared" si="24"/>
        <v/>
      </c>
      <c r="S75" s="41" t="str">
        <f t="shared" si="25"/>
        <v/>
      </c>
      <c r="T75" s="41" t="str">
        <f t="shared" si="26"/>
        <v/>
      </c>
      <c r="U75" s="41" t="str">
        <f t="shared" si="27"/>
        <v/>
      </c>
      <c r="V75" s="41" t="str">
        <f t="shared" si="28"/>
        <v/>
      </c>
      <c r="W75" s="42" t="str">
        <f t="shared" si="29"/>
        <v/>
      </c>
      <c r="X75" s="236"/>
      <c r="Y75" s="236"/>
    </row>
    <row r="76" spans="1:25">
      <c r="K76">
        <v>7</v>
      </c>
      <c r="M76" s="351"/>
      <c r="N76" s="30" t="s">
        <v>91</v>
      </c>
      <c r="O76" s="235"/>
      <c r="P76" t="s">
        <v>92</v>
      </c>
      <c r="Q76" s="43" t="str">
        <f t="shared" si="23"/>
        <v/>
      </c>
      <c r="R76" s="44" t="str">
        <f t="shared" si="24"/>
        <v/>
      </c>
      <c r="S76" s="44" t="str">
        <f t="shared" si="25"/>
        <v/>
      </c>
      <c r="T76" s="44" t="str">
        <f t="shared" si="26"/>
        <v/>
      </c>
      <c r="U76" s="44" t="str">
        <f t="shared" si="27"/>
        <v/>
      </c>
      <c r="V76" s="44" t="str">
        <f t="shared" si="28"/>
        <v/>
      </c>
      <c r="W76" s="45" t="str">
        <f t="shared" si="29"/>
        <v/>
      </c>
      <c r="X76" s="237"/>
      <c r="Y76" s="237"/>
    </row>
    <row r="77" spans="1:25">
      <c r="K77">
        <v>5</v>
      </c>
      <c r="M77" s="350" t="s">
        <v>1119</v>
      </c>
      <c r="N77" s="29" t="s">
        <v>90</v>
      </c>
      <c r="O77" s="234"/>
      <c r="P77" t="s">
        <v>92</v>
      </c>
      <c r="Q77" s="40" t="str">
        <f t="shared" si="23"/>
        <v/>
      </c>
      <c r="R77" s="41" t="str">
        <f t="shared" si="24"/>
        <v/>
      </c>
      <c r="S77" s="41" t="str">
        <f t="shared" si="25"/>
        <v/>
      </c>
      <c r="T77" s="41" t="str">
        <f t="shared" si="26"/>
        <v/>
      </c>
      <c r="U77" s="41" t="str">
        <f t="shared" si="27"/>
        <v/>
      </c>
      <c r="V77" s="41" t="str">
        <f t="shared" si="28"/>
        <v/>
      </c>
      <c r="W77" s="42" t="str">
        <f t="shared" si="29"/>
        <v/>
      </c>
      <c r="X77" s="236"/>
      <c r="Y77" s="236"/>
    </row>
    <row r="78" spans="1:25">
      <c r="K78">
        <v>10</v>
      </c>
      <c r="M78" s="351"/>
      <c r="N78" s="30" t="s">
        <v>91</v>
      </c>
      <c r="O78" s="235"/>
      <c r="P78" t="s">
        <v>92</v>
      </c>
      <c r="Q78" s="43" t="str">
        <f t="shared" si="23"/>
        <v/>
      </c>
      <c r="R78" s="44" t="str">
        <f t="shared" si="24"/>
        <v/>
      </c>
      <c r="S78" s="44" t="str">
        <f t="shared" si="25"/>
        <v/>
      </c>
      <c r="T78" s="44" t="str">
        <f t="shared" si="26"/>
        <v/>
      </c>
      <c r="U78" s="44" t="str">
        <f t="shared" si="27"/>
        <v/>
      </c>
      <c r="V78" s="44" t="str">
        <f t="shared" si="28"/>
        <v/>
      </c>
      <c r="W78" s="45" t="str">
        <f t="shared" si="29"/>
        <v/>
      </c>
      <c r="X78" s="237"/>
      <c r="Y78" s="237"/>
    </row>
    <row r="79" spans="1:25">
      <c r="K79">
        <v>8</v>
      </c>
    </row>
    <row r="80" spans="1:25" ht="14.25">
      <c r="A80" s="91" t="s">
        <v>178</v>
      </c>
      <c r="K80">
        <v>6</v>
      </c>
    </row>
    <row r="81" spans="1:12">
      <c r="A81" t="str">
        <f>IF($C$7="県民大会",$C$7,"")</f>
        <v/>
      </c>
      <c r="K81">
        <v>12</v>
      </c>
    </row>
    <row r="82" spans="1:12">
      <c r="A82" t="s">
        <v>83</v>
      </c>
      <c r="B82" s="3" t="s">
        <v>77</v>
      </c>
      <c r="K82">
        <v>13</v>
      </c>
    </row>
    <row r="83" spans="1:12">
      <c r="B83" s="108" t="s">
        <v>65</v>
      </c>
      <c r="C83" s="233"/>
      <c r="D83" t="s">
        <v>78</v>
      </c>
      <c r="J83" s="92" t="s">
        <v>187</v>
      </c>
      <c r="L83" s="97" t="s">
        <v>185</v>
      </c>
    </row>
    <row r="84" spans="1:12">
      <c r="B84" s="108" t="s">
        <v>123</v>
      </c>
      <c r="C84" s="230"/>
      <c r="D84" t="s">
        <v>78</v>
      </c>
      <c r="J84" s="97" t="s">
        <v>185</v>
      </c>
      <c r="L84" s="1" t="s">
        <v>186</v>
      </c>
    </row>
    <row r="85" spans="1:12">
      <c r="B85" s="108" t="s">
        <v>229</v>
      </c>
      <c r="C85" s="230"/>
      <c r="D85" t="s">
        <v>78</v>
      </c>
      <c r="J85" s="1" t="s">
        <v>186</v>
      </c>
      <c r="L85" t="s">
        <v>54</v>
      </c>
    </row>
    <row r="86" spans="1:12">
      <c r="B86" s="108" t="s">
        <v>231</v>
      </c>
      <c r="C86" s="230"/>
      <c r="D86" t="s">
        <v>237</v>
      </c>
      <c r="E86" s="26" t="s">
        <v>79</v>
      </c>
      <c r="F86" s="27" t="s">
        <v>80</v>
      </c>
      <c r="G86" s="27" t="str">
        <f>G54</f>
        <v>フリガナ</v>
      </c>
      <c r="H86" s="27" t="str">
        <f>H54</f>
        <v>フリガナ</v>
      </c>
      <c r="I86" s="27" t="s">
        <v>10</v>
      </c>
      <c r="J86" s="27" t="s">
        <v>184</v>
      </c>
      <c r="K86" s="28" t="s">
        <v>82</v>
      </c>
      <c r="L86" t="s">
        <v>201</v>
      </c>
    </row>
    <row r="87" spans="1:12">
      <c r="A87" s="350" t="s">
        <v>84</v>
      </c>
      <c r="B87" s="29" t="s">
        <v>90</v>
      </c>
      <c r="C87" s="234"/>
      <c r="D87" t="s">
        <v>92</v>
      </c>
      <c r="E87" s="188" t="str">
        <f t="shared" ref="E87:E100" si="30">IF($C87="","",VLOOKUP(10000+$C87,選手登録一覧,5,FALSE))</f>
        <v/>
      </c>
      <c r="F87" s="189" t="str">
        <f t="shared" ref="F87:F100" si="31">IF($C87="","",VLOOKUP(10000+$C87,選手登録一覧,6,FALSE))</f>
        <v/>
      </c>
      <c r="G87" s="189" t="str">
        <f t="shared" ref="G87:G100" si="32">IF($C87="","",VLOOKUP(10000+$C87,選手登録一覧,14,FALSE))</f>
        <v/>
      </c>
      <c r="H87" s="189" t="str">
        <f t="shared" ref="H87:H100" si="33">IF($C87="","",VLOOKUP(10000+$C87,選手登録一覧,15,FALSE))</f>
        <v/>
      </c>
      <c r="I87" s="189" t="str">
        <f t="shared" ref="I87:I100" si="34">IF($C87="","",VLOOKUP(10000+$C87,選手登録一覧,10,FALSE))</f>
        <v/>
      </c>
      <c r="J87" s="240" t="str">
        <f ca="1">IF($C87="","",+DATEDIF(+VLOOKUP(10000+$C87,①生徒基本ﾃﾞｰﾀｼｰﾄ!$B$10:$N$58,9,FALSE),+TODAY(),"Y"))</f>
        <v/>
      </c>
      <c r="K87" s="192" t="str">
        <f t="shared" ref="K87:K100" si="35">IF($C87="","",VLOOKUP(10000+$C87,選手登録一覧,12,FALSE))</f>
        <v/>
      </c>
      <c r="L87" s="238"/>
    </row>
    <row r="88" spans="1:12">
      <c r="A88" s="351"/>
      <c r="B88" s="30" t="s">
        <v>91</v>
      </c>
      <c r="C88" s="235"/>
      <c r="D88" t="s">
        <v>92</v>
      </c>
      <c r="E88" s="190" t="str">
        <f t="shared" si="30"/>
        <v/>
      </c>
      <c r="F88" s="191" t="str">
        <f t="shared" si="31"/>
        <v/>
      </c>
      <c r="G88" s="191" t="str">
        <f t="shared" si="32"/>
        <v/>
      </c>
      <c r="H88" s="191" t="str">
        <f t="shared" si="33"/>
        <v/>
      </c>
      <c r="I88" s="191" t="str">
        <f t="shared" si="34"/>
        <v/>
      </c>
      <c r="J88" s="241" t="str">
        <f ca="1">IF($C88="","",+DATEDIF(+VLOOKUP(10000+$C88,①生徒基本ﾃﾞｰﾀｼｰﾄ!$B$10:$N$58,9,FALSE),+TODAY(),"Y"))</f>
        <v/>
      </c>
      <c r="K88" s="193" t="str">
        <f t="shared" si="35"/>
        <v/>
      </c>
      <c r="L88" s="239"/>
    </row>
    <row r="89" spans="1:12">
      <c r="A89" s="350" t="s">
        <v>85</v>
      </c>
      <c r="B89" s="29" t="s">
        <v>90</v>
      </c>
      <c r="C89" s="234"/>
      <c r="D89" t="s">
        <v>92</v>
      </c>
      <c r="E89" s="188" t="str">
        <f t="shared" si="30"/>
        <v/>
      </c>
      <c r="F89" s="189" t="str">
        <f t="shared" si="31"/>
        <v/>
      </c>
      <c r="G89" s="189" t="str">
        <f t="shared" si="32"/>
        <v/>
      </c>
      <c r="H89" s="189" t="str">
        <f t="shared" si="33"/>
        <v/>
      </c>
      <c r="I89" s="189" t="str">
        <f t="shared" si="34"/>
        <v/>
      </c>
      <c r="J89" s="240" t="str">
        <f ca="1">IF($C89="","",+DATEDIF(+VLOOKUP(10000+$C89,①生徒基本ﾃﾞｰﾀｼｰﾄ!$B$10:$N$58,9,FALSE),+TODAY(),"Y"))</f>
        <v/>
      </c>
      <c r="K89" s="192" t="str">
        <f t="shared" si="35"/>
        <v/>
      </c>
      <c r="L89" s="238"/>
    </row>
    <row r="90" spans="1:12">
      <c r="A90" s="351"/>
      <c r="B90" s="30" t="s">
        <v>91</v>
      </c>
      <c r="C90" s="235"/>
      <c r="D90" t="s">
        <v>92</v>
      </c>
      <c r="E90" s="190" t="str">
        <f t="shared" si="30"/>
        <v/>
      </c>
      <c r="F90" s="191" t="str">
        <f t="shared" si="31"/>
        <v/>
      </c>
      <c r="G90" s="191" t="str">
        <f t="shared" si="32"/>
        <v/>
      </c>
      <c r="H90" s="191" t="str">
        <f t="shared" si="33"/>
        <v/>
      </c>
      <c r="I90" s="191" t="str">
        <f t="shared" si="34"/>
        <v/>
      </c>
      <c r="J90" s="241" t="str">
        <f ca="1">IF($C90="","",+DATEDIF(+VLOOKUP(10000+$C90,①生徒基本ﾃﾞｰﾀｼｰﾄ!$B$10:$N$58,9,FALSE),+TODAY(),"Y"))</f>
        <v/>
      </c>
      <c r="K90" s="193" t="str">
        <f t="shared" si="35"/>
        <v/>
      </c>
      <c r="L90" s="239"/>
    </row>
    <row r="91" spans="1:12">
      <c r="A91" s="350" t="s">
        <v>86</v>
      </c>
      <c r="B91" s="29" t="s">
        <v>90</v>
      </c>
      <c r="C91" s="234"/>
      <c r="D91" t="s">
        <v>92</v>
      </c>
      <c r="E91" s="188" t="str">
        <f t="shared" si="30"/>
        <v/>
      </c>
      <c r="F91" s="189" t="str">
        <f t="shared" si="31"/>
        <v/>
      </c>
      <c r="G91" s="189" t="str">
        <f t="shared" si="32"/>
        <v/>
      </c>
      <c r="H91" s="189" t="str">
        <f t="shared" si="33"/>
        <v/>
      </c>
      <c r="I91" s="189" t="str">
        <f t="shared" si="34"/>
        <v/>
      </c>
      <c r="J91" s="240" t="str">
        <f ca="1">IF($C91="","",+DATEDIF(+VLOOKUP(10000+$C91,①生徒基本ﾃﾞｰﾀｼｰﾄ!$B$10:$N$58,9,FALSE),+TODAY(),"Y"))</f>
        <v/>
      </c>
      <c r="K91" s="192" t="str">
        <f t="shared" si="35"/>
        <v/>
      </c>
      <c r="L91" s="238"/>
    </row>
    <row r="92" spans="1:12">
      <c r="A92" s="351"/>
      <c r="B92" s="30" t="s">
        <v>91</v>
      </c>
      <c r="C92" s="235"/>
      <c r="D92" t="s">
        <v>92</v>
      </c>
      <c r="E92" s="190" t="str">
        <f t="shared" si="30"/>
        <v/>
      </c>
      <c r="F92" s="191" t="str">
        <f t="shared" si="31"/>
        <v/>
      </c>
      <c r="G92" s="191" t="str">
        <f t="shared" si="32"/>
        <v/>
      </c>
      <c r="H92" s="191" t="str">
        <f t="shared" si="33"/>
        <v/>
      </c>
      <c r="I92" s="191" t="str">
        <f t="shared" si="34"/>
        <v/>
      </c>
      <c r="J92" s="241" t="str">
        <f ca="1">IF($C92="","",+DATEDIF(+VLOOKUP(10000+$C92,①生徒基本ﾃﾞｰﾀｼｰﾄ!$B$10:$N$58,9,FALSE),+TODAY(),"Y"))</f>
        <v/>
      </c>
      <c r="K92" s="193" t="str">
        <f t="shared" si="35"/>
        <v/>
      </c>
      <c r="L92" s="239"/>
    </row>
    <row r="93" spans="1:12">
      <c r="A93" s="350" t="s">
        <v>179</v>
      </c>
      <c r="B93" s="29" t="s">
        <v>90</v>
      </c>
      <c r="C93" s="234"/>
      <c r="D93" t="s">
        <v>92</v>
      </c>
      <c r="E93" s="188" t="str">
        <f t="shared" si="30"/>
        <v/>
      </c>
      <c r="F93" s="189" t="str">
        <f t="shared" si="31"/>
        <v/>
      </c>
      <c r="G93" s="189" t="str">
        <f t="shared" si="32"/>
        <v/>
      </c>
      <c r="H93" s="189" t="str">
        <f t="shared" si="33"/>
        <v/>
      </c>
      <c r="I93" s="189" t="str">
        <f t="shared" si="34"/>
        <v/>
      </c>
      <c r="J93" s="240" t="str">
        <f ca="1">IF($C93="","",+DATEDIF(+VLOOKUP(10000+$C93,①生徒基本ﾃﾞｰﾀｼｰﾄ!$B$10:$N$58,9,FALSE),+TODAY(),"Y"))</f>
        <v/>
      </c>
      <c r="K93" s="192" t="str">
        <f t="shared" si="35"/>
        <v/>
      </c>
      <c r="L93" s="238"/>
    </row>
    <row r="94" spans="1:12">
      <c r="A94" s="351"/>
      <c r="B94" s="30" t="s">
        <v>91</v>
      </c>
      <c r="C94" s="235"/>
      <c r="D94" t="s">
        <v>92</v>
      </c>
      <c r="E94" s="190" t="str">
        <f t="shared" si="30"/>
        <v/>
      </c>
      <c r="F94" s="191" t="str">
        <f t="shared" si="31"/>
        <v/>
      </c>
      <c r="G94" s="191" t="str">
        <f t="shared" si="32"/>
        <v/>
      </c>
      <c r="H94" s="191" t="str">
        <f t="shared" si="33"/>
        <v/>
      </c>
      <c r="I94" s="191" t="str">
        <f t="shared" si="34"/>
        <v/>
      </c>
      <c r="J94" s="241" t="str">
        <f ca="1">IF($C94="","",+DATEDIF(+VLOOKUP(10000+$C94,①生徒基本ﾃﾞｰﾀｼｰﾄ!$B$10:$N$58,9,FALSE),+TODAY(),"Y"))</f>
        <v/>
      </c>
      <c r="K94" s="193" t="str">
        <f t="shared" si="35"/>
        <v/>
      </c>
      <c r="L94" s="239"/>
    </row>
    <row r="95" spans="1:12">
      <c r="A95" s="350" t="s">
        <v>180</v>
      </c>
      <c r="B95" s="29" t="s">
        <v>90</v>
      </c>
      <c r="C95" s="234"/>
      <c r="D95" t="s">
        <v>92</v>
      </c>
      <c r="E95" s="188" t="str">
        <f t="shared" si="30"/>
        <v/>
      </c>
      <c r="F95" s="189" t="str">
        <f t="shared" si="31"/>
        <v/>
      </c>
      <c r="G95" s="189" t="str">
        <f t="shared" si="32"/>
        <v/>
      </c>
      <c r="H95" s="189" t="str">
        <f t="shared" si="33"/>
        <v/>
      </c>
      <c r="I95" s="189" t="str">
        <f t="shared" si="34"/>
        <v/>
      </c>
      <c r="J95" s="240" t="str">
        <f ca="1">IF($C95="","",+DATEDIF(+VLOOKUP(10000+$C95,①生徒基本ﾃﾞｰﾀｼｰﾄ!$B$10:$N$58,9,FALSE),+TODAY(),"Y"))</f>
        <v/>
      </c>
      <c r="K95" s="192" t="str">
        <f t="shared" si="35"/>
        <v/>
      </c>
      <c r="L95" s="238"/>
    </row>
    <row r="96" spans="1:12">
      <c r="A96" s="351"/>
      <c r="B96" s="30" t="s">
        <v>91</v>
      </c>
      <c r="C96" s="235"/>
      <c r="D96" t="s">
        <v>92</v>
      </c>
      <c r="E96" s="190" t="str">
        <f t="shared" si="30"/>
        <v/>
      </c>
      <c r="F96" s="191" t="str">
        <f t="shared" si="31"/>
        <v/>
      </c>
      <c r="G96" s="191" t="str">
        <f t="shared" si="32"/>
        <v/>
      </c>
      <c r="H96" s="191" t="str">
        <f t="shared" si="33"/>
        <v/>
      </c>
      <c r="I96" s="191" t="str">
        <f t="shared" si="34"/>
        <v/>
      </c>
      <c r="J96" s="241" t="str">
        <f ca="1">IF($C96="","",+DATEDIF(+VLOOKUP(10000+$C96,①生徒基本ﾃﾞｰﾀｼｰﾄ!$B$10:$N$58,9,FALSE),+TODAY(),"Y"))</f>
        <v/>
      </c>
      <c r="K96" s="193" t="str">
        <f t="shared" si="35"/>
        <v/>
      </c>
      <c r="L96" s="239"/>
    </row>
    <row r="97" spans="1:12">
      <c r="A97" s="350" t="s">
        <v>181</v>
      </c>
      <c r="B97" s="29" t="s">
        <v>90</v>
      </c>
      <c r="C97" s="234"/>
      <c r="D97" t="s">
        <v>92</v>
      </c>
      <c r="E97" s="188" t="str">
        <f t="shared" si="30"/>
        <v/>
      </c>
      <c r="F97" s="189" t="str">
        <f t="shared" si="31"/>
        <v/>
      </c>
      <c r="G97" s="189" t="str">
        <f t="shared" si="32"/>
        <v/>
      </c>
      <c r="H97" s="189" t="str">
        <f t="shared" si="33"/>
        <v/>
      </c>
      <c r="I97" s="189" t="str">
        <f t="shared" si="34"/>
        <v/>
      </c>
      <c r="J97" s="240" t="str">
        <f ca="1">IF($C97="","",+DATEDIF(+VLOOKUP(10000+$C97,①生徒基本ﾃﾞｰﾀｼｰﾄ!$B$10:$N$58,9,FALSE),+TODAY(),"Y"))</f>
        <v/>
      </c>
      <c r="K97" s="192" t="str">
        <f t="shared" si="35"/>
        <v/>
      </c>
      <c r="L97" s="238"/>
    </row>
    <row r="98" spans="1:12">
      <c r="A98" s="351"/>
      <c r="B98" s="30" t="s">
        <v>91</v>
      </c>
      <c r="C98" s="235"/>
      <c r="D98" t="s">
        <v>92</v>
      </c>
      <c r="E98" s="190" t="str">
        <f t="shared" si="30"/>
        <v/>
      </c>
      <c r="F98" s="191" t="str">
        <f t="shared" si="31"/>
        <v/>
      </c>
      <c r="G98" s="191" t="str">
        <f t="shared" si="32"/>
        <v/>
      </c>
      <c r="H98" s="191" t="str">
        <f t="shared" si="33"/>
        <v/>
      </c>
      <c r="I98" s="191" t="str">
        <f t="shared" si="34"/>
        <v/>
      </c>
      <c r="J98" s="241" t="str">
        <f ca="1">IF($C98="","",+DATEDIF(+VLOOKUP(10000+$C98,①生徒基本ﾃﾞｰﾀｼｰﾄ!$B$10:$N$58,9,FALSE),+TODAY(),"Y"))</f>
        <v/>
      </c>
      <c r="K98" s="193" t="str">
        <f t="shared" si="35"/>
        <v/>
      </c>
      <c r="L98" s="239"/>
    </row>
    <row r="99" spans="1:12">
      <c r="A99" s="350" t="s">
        <v>182</v>
      </c>
      <c r="B99" s="29" t="s">
        <v>90</v>
      </c>
      <c r="C99" s="234"/>
      <c r="D99" t="s">
        <v>92</v>
      </c>
      <c r="E99" s="188" t="str">
        <f t="shared" si="30"/>
        <v/>
      </c>
      <c r="F99" s="189" t="str">
        <f t="shared" si="31"/>
        <v/>
      </c>
      <c r="G99" s="189" t="str">
        <f t="shared" si="32"/>
        <v/>
      </c>
      <c r="H99" s="189" t="str">
        <f t="shared" si="33"/>
        <v/>
      </c>
      <c r="I99" s="189" t="str">
        <f t="shared" si="34"/>
        <v/>
      </c>
      <c r="J99" s="240" t="str">
        <f ca="1">IF($C99="","",+DATEDIF(+VLOOKUP(10000+$C99,①生徒基本ﾃﾞｰﾀｼｰﾄ!$B$10:$N$58,9,FALSE),+TODAY(),"Y"))</f>
        <v/>
      </c>
      <c r="K99" s="192" t="str">
        <f t="shared" si="35"/>
        <v/>
      </c>
      <c r="L99" s="238"/>
    </row>
    <row r="100" spans="1:12">
      <c r="A100" s="351"/>
      <c r="B100" s="30" t="s">
        <v>91</v>
      </c>
      <c r="C100" s="235"/>
      <c r="D100" t="s">
        <v>92</v>
      </c>
      <c r="E100" s="190" t="str">
        <f t="shared" si="30"/>
        <v/>
      </c>
      <c r="F100" s="191" t="str">
        <f t="shared" si="31"/>
        <v/>
      </c>
      <c r="G100" s="191" t="str">
        <f t="shared" si="32"/>
        <v/>
      </c>
      <c r="H100" s="191" t="str">
        <f t="shared" si="33"/>
        <v/>
      </c>
      <c r="I100" s="191" t="str">
        <f t="shared" si="34"/>
        <v/>
      </c>
      <c r="J100" s="241" t="str">
        <f ca="1">IF($C100="","",+DATEDIF(+VLOOKUP(10000+$C100,①生徒基本ﾃﾞｰﾀｼｰﾄ!$B$10:$N$58,9,FALSE),+TODAY(),"Y"))</f>
        <v/>
      </c>
      <c r="K100" s="193" t="str">
        <f t="shared" si="35"/>
        <v/>
      </c>
      <c r="L100" s="239"/>
    </row>
    <row r="104" spans="1:12" ht="14.25">
      <c r="A104" s="91" t="s">
        <v>178</v>
      </c>
    </row>
    <row r="105" spans="1:12">
      <c r="A105" t="str">
        <f>IF($C$7="県民大会",$C$7,"")</f>
        <v/>
      </c>
    </row>
    <row r="106" spans="1:12">
      <c r="A106" t="s">
        <v>83</v>
      </c>
      <c r="B106" s="3" t="s">
        <v>63</v>
      </c>
    </row>
    <row r="107" spans="1:12">
      <c r="B107" s="108" t="s">
        <v>65</v>
      </c>
      <c r="C107" s="233"/>
      <c r="D107" t="s">
        <v>78</v>
      </c>
      <c r="J107" s="92" t="s">
        <v>187</v>
      </c>
      <c r="L107" s="97" t="s">
        <v>185</v>
      </c>
    </row>
    <row r="108" spans="1:12">
      <c r="B108" s="108" t="s">
        <v>123</v>
      </c>
      <c r="C108" s="230"/>
      <c r="D108" t="s">
        <v>78</v>
      </c>
      <c r="J108" s="97" t="s">
        <v>185</v>
      </c>
      <c r="L108" s="1" t="s">
        <v>186</v>
      </c>
    </row>
    <row r="109" spans="1:12">
      <c r="B109" s="108" t="s">
        <v>229</v>
      </c>
      <c r="C109" s="230"/>
      <c r="D109" t="s">
        <v>78</v>
      </c>
      <c r="J109" s="1" t="s">
        <v>186</v>
      </c>
      <c r="L109" t="s">
        <v>54</v>
      </c>
    </row>
    <row r="110" spans="1:12">
      <c r="B110" s="108" t="s">
        <v>231</v>
      </c>
      <c r="C110" s="230"/>
      <c r="D110" t="s">
        <v>237</v>
      </c>
      <c r="E110" s="26" t="s">
        <v>79</v>
      </c>
      <c r="F110" s="27" t="s">
        <v>80</v>
      </c>
      <c r="G110" s="27" t="str">
        <f>G86</f>
        <v>フリガナ</v>
      </c>
      <c r="H110" s="27" t="str">
        <f>H86</f>
        <v>フリガナ</v>
      </c>
      <c r="I110" s="27" t="s">
        <v>10</v>
      </c>
      <c r="J110" s="27" t="s">
        <v>184</v>
      </c>
      <c r="K110" s="28" t="s">
        <v>82</v>
      </c>
      <c r="L110" t="s">
        <v>201</v>
      </c>
    </row>
    <row r="111" spans="1:12">
      <c r="A111" s="350" t="s">
        <v>84</v>
      </c>
      <c r="B111" s="29" t="s">
        <v>90</v>
      </c>
      <c r="C111" s="234"/>
      <c r="D111" t="s">
        <v>92</v>
      </c>
      <c r="E111" s="188" t="str">
        <f t="shared" ref="E111:E124" si="36">IF($C111="","",VLOOKUP(20000+$C111,選手登録一覧,5,FALSE))</f>
        <v/>
      </c>
      <c r="F111" s="189" t="str">
        <f t="shared" ref="F111:F124" si="37">IF($C111="","",VLOOKUP(20000+$C111,選手登録一覧,6,FALSE))</f>
        <v/>
      </c>
      <c r="G111" s="189" t="str">
        <f t="shared" ref="G111:G124" si="38">IF($C111="","",VLOOKUP(20000+$C111,選手登録一覧,14,FALSE))</f>
        <v/>
      </c>
      <c r="H111" s="189" t="str">
        <f t="shared" ref="H111:H124" si="39">IF($C111="","",VLOOKUP(20000+$C111,選手登録一覧,15,FALSE))</f>
        <v/>
      </c>
      <c r="I111" s="189" t="str">
        <f t="shared" ref="I111:I124" si="40">IF($C111="","",VLOOKUP(20000+$C111,選手登録一覧,10,FALSE))</f>
        <v/>
      </c>
      <c r="J111" s="240" t="str">
        <f ca="1">IF($C111="","",+DATEDIF(+VLOOKUP(20000+$C111,①生徒基本ﾃﾞｰﾀｼｰﾄ!$B$10:$N$58,9,FALSE),+TODAY(),"Y"))</f>
        <v/>
      </c>
      <c r="K111" s="192" t="str">
        <f t="shared" ref="K111:K124" si="41">IF($C111="","",VLOOKUP(20000+$C111,選手登録一覧,12,FALSE))</f>
        <v/>
      </c>
      <c r="L111" s="238"/>
    </row>
    <row r="112" spans="1:12">
      <c r="A112" s="351"/>
      <c r="B112" s="30" t="s">
        <v>91</v>
      </c>
      <c r="C112" s="235"/>
      <c r="D112" t="s">
        <v>92</v>
      </c>
      <c r="E112" s="190" t="str">
        <f t="shared" si="36"/>
        <v/>
      </c>
      <c r="F112" s="191" t="str">
        <f t="shared" si="37"/>
        <v/>
      </c>
      <c r="G112" s="191" t="str">
        <f t="shared" si="38"/>
        <v/>
      </c>
      <c r="H112" s="191" t="str">
        <f t="shared" si="39"/>
        <v/>
      </c>
      <c r="I112" s="191" t="str">
        <f t="shared" si="40"/>
        <v/>
      </c>
      <c r="J112" s="241" t="str">
        <f ca="1">IF($C112="","",+DATEDIF(+VLOOKUP(20000+$C112,①生徒基本ﾃﾞｰﾀｼｰﾄ!$B$10:$N$58,9,FALSE),+TODAY(),"Y"))</f>
        <v/>
      </c>
      <c r="K112" s="193" t="str">
        <f t="shared" si="41"/>
        <v/>
      </c>
      <c r="L112" s="239"/>
    </row>
    <row r="113" spans="1:12">
      <c r="A113" s="350" t="s">
        <v>85</v>
      </c>
      <c r="B113" s="29" t="s">
        <v>90</v>
      </c>
      <c r="C113" s="234"/>
      <c r="D113" t="s">
        <v>92</v>
      </c>
      <c r="E113" s="188" t="str">
        <f t="shared" si="36"/>
        <v/>
      </c>
      <c r="F113" s="189" t="str">
        <f t="shared" si="37"/>
        <v/>
      </c>
      <c r="G113" s="189" t="str">
        <f t="shared" si="38"/>
        <v/>
      </c>
      <c r="H113" s="189" t="str">
        <f t="shared" si="39"/>
        <v/>
      </c>
      <c r="I113" s="189" t="str">
        <f t="shared" si="40"/>
        <v/>
      </c>
      <c r="J113" s="240" t="str">
        <f ca="1">IF($C113="","",+DATEDIF(+VLOOKUP(20000+$C113,①生徒基本ﾃﾞｰﾀｼｰﾄ!$B$10:$N$58,9,FALSE),+TODAY(),"Y"))</f>
        <v/>
      </c>
      <c r="K113" s="192" t="str">
        <f t="shared" si="41"/>
        <v/>
      </c>
      <c r="L113" s="238"/>
    </row>
    <row r="114" spans="1:12">
      <c r="A114" s="351"/>
      <c r="B114" s="30" t="s">
        <v>91</v>
      </c>
      <c r="C114" s="235"/>
      <c r="D114" t="s">
        <v>92</v>
      </c>
      <c r="E114" s="190" t="str">
        <f t="shared" si="36"/>
        <v/>
      </c>
      <c r="F114" s="191" t="str">
        <f t="shared" si="37"/>
        <v/>
      </c>
      <c r="G114" s="191" t="str">
        <f t="shared" si="38"/>
        <v/>
      </c>
      <c r="H114" s="191" t="str">
        <f t="shared" si="39"/>
        <v/>
      </c>
      <c r="I114" s="191" t="str">
        <f t="shared" si="40"/>
        <v/>
      </c>
      <c r="J114" s="241" t="str">
        <f ca="1">IF($C114="","",+DATEDIF(+VLOOKUP(20000+$C114,①生徒基本ﾃﾞｰﾀｼｰﾄ!$B$10:$N$58,9,FALSE),+TODAY(),"Y"))</f>
        <v/>
      </c>
      <c r="K114" s="193" t="str">
        <f t="shared" si="41"/>
        <v/>
      </c>
      <c r="L114" s="239"/>
    </row>
    <row r="115" spans="1:12">
      <c r="A115" s="350" t="s">
        <v>86</v>
      </c>
      <c r="B115" s="29" t="s">
        <v>90</v>
      </c>
      <c r="C115" s="234"/>
      <c r="D115" t="s">
        <v>92</v>
      </c>
      <c r="E115" s="188" t="str">
        <f t="shared" si="36"/>
        <v/>
      </c>
      <c r="F115" s="189" t="str">
        <f t="shared" si="37"/>
        <v/>
      </c>
      <c r="G115" s="189" t="str">
        <f t="shared" si="38"/>
        <v/>
      </c>
      <c r="H115" s="189" t="str">
        <f t="shared" si="39"/>
        <v/>
      </c>
      <c r="I115" s="189" t="str">
        <f t="shared" si="40"/>
        <v/>
      </c>
      <c r="J115" s="240" t="str">
        <f ca="1">IF($C115="","",+DATEDIF(+VLOOKUP(20000+$C115,①生徒基本ﾃﾞｰﾀｼｰﾄ!$B$10:$N$58,9,FALSE),+TODAY(),"Y"))</f>
        <v/>
      </c>
      <c r="K115" s="192" t="str">
        <f t="shared" si="41"/>
        <v/>
      </c>
      <c r="L115" s="238"/>
    </row>
    <row r="116" spans="1:12">
      <c r="A116" s="351"/>
      <c r="B116" s="30" t="s">
        <v>91</v>
      </c>
      <c r="C116" s="235"/>
      <c r="D116" t="s">
        <v>92</v>
      </c>
      <c r="E116" s="190" t="str">
        <f t="shared" si="36"/>
        <v/>
      </c>
      <c r="F116" s="191" t="str">
        <f t="shared" si="37"/>
        <v/>
      </c>
      <c r="G116" s="191" t="str">
        <f t="shared" si="38"/>
        <v/>
      </c>
      <c r="H116" s="191" t="str">
        <f t="shared" si="39"/>
        <v/>
      </c>
      <c r="I116" s="191" t="str">
        <f t="shared" si="40"/>
        <v/>
      </c>
      <c r="J116" s="241" t="str">
        <f ca="1">IF($C116="","",+DATEDIF(+VLOOKUP(20000+$C116,①生徒基本ﾃﾞｰﾀｼｰﾄ!$B$10:$N$58,9,FALSE),+TODAY(),"Y"))</f>
        <v/>
      </c>
      <c r="K116" s="193" t="str">
        <f t="shared" si="41"/>
        <v/>
      </c>
      <c r="L116" s="239"/>
    </row>
    <row r="117" spans="1:12">
      <c r="A117" s="350" t="s">
        <v>179</v>
      </c>
      <c r="B117" s="29" t="s">
        <v>90</v>
      </c>
      <c r="C117" s="234"/>
      <c r="D117" t="s">
        <v>92</v>
      </c>
      <c r="E117" s="188" t="str">
        <f t="shared" si="36"/>
        <v/>
      </c>
      <c r="F117" s="189" t="str">
        <f t="shared" si="37"/>
        <v/>
      </c>
      <c r="G117" s="189" t="str">
        <f t="shared" si="38"/>
        <v/>
      </c>
      <c r="H117" s="189" t="str">
        <f t="shared" si="39"/>
        <v/>
      </c>
      <c r="I117" s="189" t="str">
        <f t="shared" si="40"/>
        <v/>
      </c>
      <c r="J117" s="240" t="str">
        <f ca="1">IF($C117="","",+DATEDIF(+VLOOKUP(20000+$C117,①生徒基本ﾃﾞｰﾀｼｰﾄ!$B$10:$N$58,9,FALSE),+TODAY(),"Y"))</f>
        <v/>
      </c>
      <c r="K117" s="192" t="str">
        <f t="shared" si="41"/>
        <v/>
      </c>
      <c r="L117" s="238"/>
    </row>
    <row r="118" spans="1:12">
      <c r="A118" s="351"/>
      <c r="B118" s="30" t="s">
        <v>91</v>
      </c>
      <c r="C118" s="235"/>
      <c r="D118" t="s">
        <v>92</v>
      </c>
      <c r="E118" s="190" t="str">
        <f t="shared" si="36"/>
        <v/>
      </c>
      <c r="F118" s="191" t="str">
        <f t="shared" si="37"/>
        <v/>
      </c>
      <c r="G118" s="191" t="str">
        <f t="shared" si="38"/>
        <v/>
      </c>
      <c r="H118" s="191" t="str">
        <f t="shared" si="39"/>
        <v/>
      </c>
      <c r="I118" s="191" t="str">
        <f t="shared" si="40"/>
        <v/>
      </c>
      <c r="J118" s="241" t="str">
        <f ca="1">IF($C118="","",+DATEDIF(+VLOOKUP(20000+$C118,①生徒基本ﾃﾞｰﾀｼｰﾄ!$B$10:$N$58,9,FALSE),+TODAY(),"Y"))</f>
        <v/>
      </c>
      <c r="K118" s="193" t="str">
        <f t="shared" si="41"/>
        <v/>
      </c>
      <c r="L118" s="239"/>
    </row>
    <row r="119" spans="1:12">
      <c r="A119" s="350" t="s">
        <v>180</v>
      </c>
      <c r="B119" s="29" t="s">
        <v>90</v>
      </c>
      <c r="C119" s="234"/>
      <c r="D119" t="s">
        <v>92</v>
      </c>
      <c r="E119" s="188" t="str">
        <f t="shared" si="36"/>
        <v/>
      </c>
      <c r="F119" s="189" t="str">
        <f t="shared" si="37"/>
        <v/>
      </c>
      <c r="G119" s="189" t="str">
        <f t="shared" si="38"/>
        <v/>
      </c>
      <c r="H119" s="189" t="str">
        <f t="shared" si="39"/>
        <v/>
      </c>
      <c r="I119" s="189" t="str">
        <f t="shared" si="40"/>
        <v/>
      </c>
      <c r="J119" s="240" t="str">
        <f ca="1">IF($C119="","",+DATEDIF(+VLOOKUP(20000+$C119,①生徒基本ﾃﾞｰﾀｼｰﾄ!$B$10:$N$58,9,FALSE),+TODAY(),"Y"))</f>
        <v/>
      </c>
      <c r="K119" s="192" t="str">
        <f t="shared" si="41"/>
        <v/>
      </c>
      <c r="L119" s="238"/>
    </row>
    <row r="120" spans="1:12">
      <c r="A120" s="351"/>
      <c r="B120" s="30" t="s">
        <v>91</v>
      </c>
      <c r="C120" s="235"/>
      <c r="D120" t="s">
        <v>92</v>
      </c>
      <c r="E120" s="190" t="str">
        <f t="shared" si="36"/>
        <v/>
      </c>
      <c r="F120" s="191" t="str">
        <f t="shared" si="37"/>
        <v/>
      </c>
      <c r="G120" s="191" t="str">
        <f t="shared" si="38"/>
        <v/>
      </c>
      <c r="H120" s="191" t="str">
        <f t="shared" si="39"/>
        <v/>
      </c>
      <c r="I120" s="191" t="str">
        <f t="shared" si="40"/>
        <v/>
      </c>
      <c r="J120" s="241" t="str">
        <f ca="1">IF($C120="","",+DATEDIF(+VLOOKUP(20000+$C120,①生徒基本ﾃﾞｰﾀｼｰﾄ!$B$10:$N$58,9,FALSE),+TODAY(),"Y"))</f>
        <v/>
      </c>
      <c r="K120" s="193" t="str">
        <f t="shared" si="41"/>
        <v/>
      </c>
      <c r="L120" s="239"/>
    </row>
    <row r="121" spans="1:12">
      <c r="A121" s="350" t="s">
        <v>181</v>
      </c>
      <c r="B121" s="29" t="s">
        <v>90</v>
      </c>
      <c r="C121" s="234"/>
      <c r="D121" t="s">
        <v>92</v>
      </c>
      <c r="E121" s="188" t="str">
        <f t="shared" si="36"/>
        <v/>
      </c>
      <c r="F121" s="189" t="str">
        <f t="shared" si="37"/>
        <v/>
      </c>
      <c r="G121" s="189" t="str">
        <f t="shared" si="38"/>
        <v/>
      </c>
      <c r="H121" s="189" t="str">
        <f t="shared" si="39"/>
        <v/>
      </c>
      <c r="I121" s="189" t="str">
        <f t="shared" si="40"/>
        <v/>
      </c>
      <c r="J121" s="240" t="str">
        <f ca="1">IF($C121="","",+DATEDIF(+VLOOKUP(20000+$C121,①生徒基本ﾃﾞｰﾀｼｰﾄ!$B$10:$N$58,9,FALSE),+TODAY(),"Y"))</f>
        <v/>
      </c>
      <c r="K121" s="192" t="str">
        <f t="shared" si="41"/>
        <v/>
      </c>
      <c r="L121" s="238"/>
    </row>
    <row r="122" spans="1:12">
      <c r="A122" s="351"/>
      <c r="B122" s="30" t="s">
        <v>91</v>
      </c>
      <c r="C122" s="235"/>
      <c r="D122" t="s">
        <v>92</v>
      </c>
      <c r="E122" s="190" t="str">
        <f t="shared" si="36"/>
        <v/>
      </c>
      <c r="F122" s="191" t="str">
        <f t="shared" si="37"/>
        <v/>
      </c>
      <c r="G122" s="191" t="str">
        <f t="shared" si="38"/>
        <v/>
      </c>
      <c r="H122" s="191" t="str">
        <f t="shared" si="39"/>
        <v/>
      </c>
      <c r="I122" s="191" t="str">
        <f t="shared" si="40"/>
        <v/>
      </c>
      <c r="J122" s="241" t="str">
        <f ca="1">IF($C122="","",+DATEDIF(+VLOOKUP(20000+$C122,①生徒基本ﾃﾞｰﾀｼｰﾄ!$B$10:$N$58,9,FALSE),+TODAY(),"Y"))</f>
        <v/>
      </c>
      <c r="K122" s="193" t="str">
        <f t="shared" si="41"/>
        <v/>
      </c>
      <c r="L122" s="239"/>
    </row>
    <row r="123" spans="1:12">
      <c r="A123" s="350" t="s">
        <v>182</v>
      </c>
      <c r="B123" s="29" t="s">
        <v>90</v>
      </c>
      <c r="C123" s="234"/>
      <c r="D123" t="s">
        <v>92</v>
      </c>
      <c r="E123" s="188" t="str">
        <f t="shared" si="36"/>
        <v/>
      </c>
      <c r="F123" s="189" t="str">
        <f t="shared" si="37"/>
        <v/>
      </c>
      <c r="G123" s="189" t="str">
        <f t="shared" si="38"/>
        <v/>
      </c>
      <c r="H123" s="189" t="str">
        <f t="shared" si="39"/>
        <v/>
      </c>
      <c r="I123" s="189" t="str">
        <f t="shared" si="40"/>
        <v/>
      </c>
      <c r="J123" s="240" t="str">
        <f ca="1">IF($C123="","",+DATEDIF(+VLOOKUP(20000+$C123,①生徒基本ﾃﾞｰﾀｼｰﾄ!$B$10:$N$58,9,FALSE),+TODAY(),"Y"))</f>
        <v/>
      </c>
      <c r="K123" s="192" t="str">
        <f t="shared" si="41"/>
        <v/>
      </c>
      <c r="L123" s="238"/>
    </row>
    <row r="124" spans="1:12">
      <c r="A124" s="351"/>
      <c r="B124" s="30" t="s">
        <v>91</v>
      </c>
      <c r="C124" s="235"/>
      <c r="D124" t="s">
        <v>92</v>
      </c>
      <c r="E124" s="190" t="str">
        <f t="shared" si="36"/>
        <v/>
      </c>
      <c r="F124" s="191" t="str">
        <f t="shared" si="37"/>
        <v/>
      </c>
      <c r="G124" s="191" t="str">
        <f t="shared" si="38"/>
        <v/>
      </c>
      <c r="H124" s="191" t="str">
        <f t="shared" si="39"/>
        <v/>
      </c>
      <c r="I124" s="191" t="str">
        <f t="shared" si="40"/>
        <v/>
      </c>
      <c r="J124" s="241" t="str">
        <f ca="1">IF($C124="","",+DATEDIF(+VLOOKUP(20000+$C124,①生徒基本ﾃﾞｰﾀｼｰﾄ!$B$10:$N$58,9,FALSE),+TODAY(),"Y"))</f>
        <v/>
      </c>
      <c r="K124" s="193" t="str">
        <f t="shared" si="41"/>
        <v/>
      </c>
      <c r="L124" s="239"/>
    </row>
    <row r="128" spans="1:12" ht="14.25">
      <c r="A128" s="91" t="s">
        <v>238</v>
      </c>
    </row>
    <row r="129" spans="1:12">
      <c r="A129" t="str">
        <f>IF($C$7="県ｼﾝｸﾞﾙｽ大会",$C$7,"")</f>
        <v/>
      </c>
    </row>
    <row r="130" spans="1:12">
      <c r="A130" t="s">
        <v>83</v>
      </c>
      <c r="B130" s="3" t="s">
        <v>77</v>
      </c>
    </row>
    <row r="131" spans="1:12">
      <c r="B131" s="108" t="s">
        <v>65</v>
      </c>
      <c r="C131" s="233"/>
      <c r="D131" t="s">
        <v>78</v>
      </c>
      <c r="J131" s="92"/>
      <c r="L131" s="97" t="s">
        <v>185</v>
      </c>
    </row>
    <row r="132" spans="1:12">
      <c r="B132" s="108" t="s">
        <v>123</v>
      </c>
      <c r="C132" s="230"/>
      <c r="D132" t="s">
        <v>78</v>
      </c>
      <c r="J132" s="97"/>
      <c r="L132" s="1" t="s">
        <v>186</v>
      </c>
    </row>
    <row r="133" spans="1:12">
      <c r="B133" s="108" t="s">
        <v>229</v>
      </c>
      <c r="C133" s="230"/>
      <c r="D133" t="s">
        <v>78</v>
      </c>
      <c r="J133" s="1"/>
      <c r="L133" t="s">
        <v>56</v>
      </c>
    </row>
    <row r="134" spans="1:12">
      <c r="B134" s="108" t="s">
        <v>231</v>
      </c>
      <c r="C134" s="230"/>
      <c r="D134" t="s">
        <v>237</v>
      </c>
      <c r="E134" s="26" t="s">
        <v>79</v>
      </c>
      <c r="F134" s="27" t="s">
        <v>80</v>
      </c>
      <c r="G134" s="27" t="str">
        <f>G110</f>
        <v>フリガナ</v>
      </c>
      <c r="H134" s="27" t="str">
        <f>H110</f>
        <v>フリガナ</v>
      </c>
      <c r="I134" s="27" t="s">
        <v>10</v>
      </c>
      <c r="J134" s="27" t="s">
        <v>81</v>
      </c>
      <c r="K134" s="28" t="s">
        <v>82</v>
      </c>
      <c r="L134" t="s">
        <v>243</v>
      </c>
    </row>
    <row r="135" spans="1:12">
      <c r="B135" s="105" t="s">
        <v>67</v>
      </c>
      <c r="C135" s="243"/>
      <c r="D135" t="s">
        <v>92</v>
      </c>
      <c r="E135" s="184" t="str">
        <f t="shared" ref="E135:E148" si="42">IF($C135="","",VLOOKUP(10000+$C135,選手登録一覧,5,FALSE))</f>
        <v/>
      </c>
      <c r="F135" s="185" t="str">
        <f t="shared" ref="F135:F148" si="43">IF($C135="","",VLOOKUP(10000+$C135,選手登録一覧,6,FALSE))</f>
        <v/>
      </c>
      <c r="G135" s="185" t="str">
        <f t="shared" ref="G135:G148" si="44">IF($C135="","",VLOOKUP(10000+$C135,選手登録一覧,14,FALSE))</f>
        <v/>
      </c>
      <c r="H135" s="185" t="str">
        <f t="shared" ref="H135:H148" si="45">IF($C135="","",VLOOKUP(10000+$C135,選手登録一覧,15,FALSE))</f>
        <v/>
      </c>
      <c r="I135" s="185" t="str">
        <f t="shared" ref="I135:I148" si="46">IF($C135="","",VLOOKUP(10000+$C135,選手登録一覧,10,FALSE))</f>
        <v/>
      </c>
      <c r="J135" s="185" t="str">
        <f t="shared" ref="J135:J148" si="47">IF($C135="","",VLOOKUP(10000+$C135,選手登録一覧,11,FALSE))</f>
        <v/>
      </c>
      <c r="K135" s="187" t="str">
        <f t="shared" ref="K135:K148" si="48">IF($C135="","",VLOOKUP(10000+$C135,選手登録一覧,12,FALSE))</f>
        <v/>
      </c>
      <c r="L135" s="242"/>
    </row>
    <row r="136" spans="1:12">
      <c r="B136" s="105" t="s">
        <v>68</v>
      </c>
      <c r="C136" s="243"/>
      <c r="D136" t="s">
        <v>92</v>
      </c>
      <c r="E136" s="184" t="str">
        <f t="shared" si="42"/>
        <v/>
      </c>
      <c r="F136" s="185" t="str">
        <f t="shared" si="43"/>
        <v/>
      </c>
      <c r="G136" s="185" t="str">
        <f t="shared" si="44"/>
        <v/>
      </c>
      <c r="H136" s="185" t="str">
        <f t="shared" si="45"/>
        <v/>
      </c>
      <c r="I136" s="185" t="str">
        <f t="shared" si="46"/>
        <v/>
      </c>
      <c r="J136" s="185" t="str">
        <f t="shared" si="47"/>
        <v/>
      </c>
      <c r="K136" s="187" t="str">
        <f t="shared" si="48"/>
        <v/>
      </c>
      <c r="L136" s="242"/>
    </row>
    <row r="137" spans="1:12">
      <c r="B137" s="105" t="s">
        <v>69</v>
      </c>
      <c r="C137" s="243"/>
      <c r="D137" t="s">
        <v>92</v>
      </c>
      <c r="E137" s="184" t="str">
        <f t="shared" si="42"/>
        <v/>
      </c>
      <c r="F137" s="185" t="str">
        <f t="shared" si="43"/>
        <v/>
      </c>
      <c r="G137" s="185" t="str">
        <f t="shared" si="44"/>
        <v/>
      </c>
      <c r="H137" s="185" t="str">
        <f t="shared" si="45"/>
        <v/>
      </c>
      <c r="I137" s="185" t="str">
        <f t="shared" si="46"/>
        <v/>
      </c>
      <c r="J137" s="185" t="str">
        <f t="shared" si="47"/>
        <v/>
      </c>
      <c r="K137" s="187" t="str">
        <f t="shared" si="48"/>
        <v/>
      </c>
      <c r="L137" s="242"/>
    </row>
    <row r="138" spans="1:12">
      <c r="B138" s="105" t="s">
        <v>70</v>
      </c>
      <c r="C138" s="243"/>
      <c r="D138" t="s">
        <v>92</v>
      </c>
      <c r="E138" s="184" t="str">
        <f t="shared" si="42"/>
        <v/>
      </c>
      <c r="F138" s="185" t="str">
        <f t="shared" si="43"/>
        <v/>
      </c>
      <c r="G138" s="185" t="str">
        <f t="shared" si="44"/>
        <v/>
      </c>
      <c r="H138" s="185" t="str">
        <f t="shared" si="45"/>
        <v/>
      </c>
      <c r="I138" s="185" t="str">
        <f t="shared" si="46"/>
        <v/>
      </c>
      <c r="J138" s="185" t="str">
        <f t="shared" si="47"/>
        <v/>
      </c>
      <c r="K138" s="187" t="str">
        <f t="shared" si="48"/>
        <v/>
      </c>
      <c r="L138" s="242"/>
    </row>
    <row r="139" spans="1:12">
      <c r="B139" s="105" t="s">
        <v>71</v>
      </c>
      <c r="C139" s="243"/>
      <c r="D139" t="s">
        <v>92</v>
      </c>
      <c r="E139" s="184" t="str">
        <f t="shared" si="42"/>
        <v/>
      </c>
      <c r="F139" s="185" t="str">
        <f t="shared" si="43"/>
        <v/>
      </c>
      <c r="G139" s="185" t="str">
        <f t="shared" si="44"/>
        <v/>
      </c>
      <c r="H139" s="185" t="str">
        <f t="shared" si="45"/>
        <v/>
      </c>
      <c r="I139" s="185" t="str">
        <f t="shared" si="46"/>
        <v/>
      </c>
      <c r="J139" s="185" t="str">
        <f t="shared" si="47"/>
        <v/>
      </c>
      <c r="K139" s="187" t="str">
        <f t="shared" si="48"/>
        <v/>
      </c>
      <c r="L139" s="242"/>
    </row>
    <row r="140" spans="1:12">
      <c r="B140" s="105" t="s">
        <v>72</v>
      </c>
      <c r="C140" s="243"/>
      <c r="D140" t="s">
        <v>92</v>
      </c>
      <c r="E140" s="184" t="str">
        <f t="shared" si="42"/>
        <v/>
      </c>
      <c r="F140" s="185" t="str">
        <f t="shared" si="43"/>
        <v/>
      </c>
      <c r="G140" s="185" t="str">
        <f t="shared" si="44"/>
        <v/>
      </c>
      <c r="H140" s="185" t="str">
        <f t="shared" si="45"/>
        <v/>
      </c>
      <c r="I140" s="185" t="str">
        <f t="shared" si="46"/>
        <v/>
      </c>
      <c r="J140" s="185" t="str">
        <f t="shared" si="47"/>
        <v/>
      </c>
      <c r="K140" s="187" t="str">
        <f t="shared" si="48"/>
        <v/>
      </c>
      <c r="L140" s="242"/>
    </row>
    <row r="141" spans="1:12">
      <c r="B141" s="105" t="s">
        <v>73</v>
      </c>
      <c r="C141" s="243"/>
      <c r="D141" t="s">
        <v>92</v>
      </c>
      <c r="E141" s="184" t="str">
        <f t="shared" si="42"/>
        <v/>
      </c>
      <c r="F141" s="185" t="str">
        <f t="shared" si="43"/>
        <v/>
      </c>
      <c r="G141" s="185" t="str">
        <f t="shared" si="44"/>
        <v/>
      </c>
      <c r="H141" s="185" t="str">
        <f t="shared" si="45"/>
        <v/>
      </c>
      <c r="I141" s="185" t="str">
        <f t="shared" si="46"/>
        <v/>
      </c>
      <c r="J141" s="185" t="str">
        <f t="shared" si="47"/>
        <v/>
      </c>
      <c r="K141" s="187" t="str">
        <f t="shared" si="48"/>
        <v/>
      </c>
      <c r="L141" s="242"/>
    </row>
    <row r="142" spans="1:12">
      <c r="B142" s="105" t="s">
        <v>74</v>
      </c>
      <c r="C142" s="243"/>
      <c r="D142" t="s">
        <v>92</v>
      </c>
      <c r="E142" s="184" t="str">
        <f t="shared" si="42"/>
        <v/>
      </c>
      <c r="F142" s="185" t="str">
        <f t="shared" si="43"/>
        <v/>
      </c>
      <c r="G142" s="185" t="str">
        <f t="shared" si="44"/>
        <v/>
      </c>
      <c r="H142" s="185" t="str">
        <f t="shared" si="45"/>
        <v/>
      </c>
      <c r="I142" s="185" t="str">
        <f t="shared" si="46"/>
        <v/>
      </c>
      <c r="J142" s="185" t="str">
        <f t="shared" si="47"/>
        <v/>
      </c>
      <c r="K142" s="187" t="str">
        <f t="shared" si="48"/>
        <v/>
      </c>
      <c r="L142" s="242"/>
    </row>
    <row r="143" spans="1:12">
      <c r="B143" s="105" t="s">
        <v>75</v>
      </c>
      <c r="C143" s="243"/>
      <c r="D143" t="s">
        <v>92</v>
      </c>
      <c r="E143" s="184" t="str">
        <f t="shared" si="42"/>
        <v/>
      </c>
      <c r="F143" s="185" t="str">
        <f t="shared" si="43"/>
        <v/>
      </c>
      <c r="G143" s="185" t="str">
        <f t="shared" si="44"/>
        <v/>
      </c>
      <c r="H143" s="185" t="str">
        <f t="shared" si="45"/>
        <v/>
      </c>
      <c r="I143" s="185" t="str">
        <f t="shared" si="46"/>
        <v/>
      </c>
      <c r="J143" s="185" t="str">
        <f t="shared" si="47"/>
        <v/>
      </c>
      <c r="K143" s="187" t="str">
        <f t="shared" si="48"/>
        <v/>
      </c>
      <c r="L143" s="242"/>
    </row>
    <row r="144" spans="1:12">
      <c r="B144" s="105" t="s">
        <v>76</v>
      </c>
      <c r="C144" s="243"/>
      <c r="D144" t="s">
        <v>92</v>
      </c>
      <c r="E144" s="184" t="str">
        <f t="shared" si="42"/>
        <v/>
      </c>
      <c r="F144" s="185" t="str">
        <f t="shared" si="43"/>
        <v/>
      </c>
      <c r="G144" s="185" t="str">
        <f t="shared" si="44"/>
        <v/>
      </c>
      <c r="H144" s="185" t="str">
        <f t="shared" si="45"/>
        <v/>
      </c>
      <c r="I144" s="185" t="str">
        <f t="shared" si="46"/>
        <v/>
      </c>
      <c r="J144" s="185" t="str">
        <f t="shared" si="47"/>
        <v/>
      </c>
      <c r="K144" s="187" t="str">
        <f t="shared" si="48"/>
        <v/>
      </c>
      <c r="L144" s="242"/>
    </row>
    <row r="145" spans="1:12">
      <c r="B145" s="105" t="s">
        <v>239</v>
      </c>
      <c r="C145" s="243"/>
      <c r="D145" t="s">
        <v>92</v>
      </c>
      <c r="E145" s="184" t="str">
        <f t="shared" si="42"/>
        <v/>
      </c>
      <c r="F145" s="185" t="str">
        <f t="shared" si="43"/>
        <v/>
      </c>
      <c r="G145" s="185" t="str">
        <f t="shared" si="44"/>
        <v/>
      </c>
      <c r="H145" s="185" t="str">
        <f t="shared" si="45"/>
        <v/>
      </c>
      <c r="I145" s="185" t="str">
        <f t="shared" si="46"/>
        <v/>
      </c>
      <c r="J145" s="185" t="str">
        <f t="shared" si="47"/>
        <v/>
      </c>
      <c r="K145" s="187" t="str">
        <f t="shared" si="48"/>
        <v/>
      </c>
      <c r="L145" s="242"/>
    </row>
    <row r="146" spans="1:12">
      <c r="B146" s="105" t="s">
        <v>240</v>
      </c>
      <c r="C146" s="243"/>
      <c r="D146" t="s">
        <v>92</v>
      </c>
      <c r="E146" s="184" t="str">
        <f t="shared" si="42"/>
        <v/>
      </c>
      <c r="F146" s="185" t="str">
        <f t="shared" si="43"/>
        <v/>
      </c>
      <c r="G146" s="185" t="str">
        <f t="shared" si="44"/>
        <v/>
      </c>
      <c r="H146" s="185" t="str">
        <f t="shared" si="45"/>
        <v/>
      </c>
      <c r="I146" s="185" t="str">
        <f t="shared" si="46"/>
        <v/>
      </c>
      <c r="J146" s="185" t="str">
        <f t="shared" si="47"/>
        <v/>
      </c>
      <c r="K146" s="187" t="str">
        <f t="shared" si="48"/>
        <v/>
      </c>
      <c r="L146" s="242"/>
    </row>
    <row r="147" spans="1:12">
      <c r="B147" s="105" t="s">
        <v>241</v>
      </c>
      <c r="C147" s="243"/>
      <c r="D147" t="s">
        <v>92</v>
      </c>
      <c r="E147" s="184" t="str">
        <f t="shared" si="42"/>
        <v/>
      </c>
      <c r="F147" s="185" t="str">
        <f t="shared" si="43"/>
        <v/>
      </c>
      <c r="G147" s="185" t="str">
        <f t="shared" si="44"/>
        <v/>
      </c>
      <c r="H147" s="185" t="str">
        <f t="shared" si="45"/>
        <v/>
      </c>
      <c r="I147" s="185" t="str">
        <f t="shared" si="46"/>
        <v/>
      </c>
      <c r="J147" s="185" t="str">
        <f t="shared" si="47"/>
        <v/>
      </c>
      <c r="K147" s="187" t="str">
        <f t="shared" si="48"/>
        <v/>
      </c>
      <c r="L147" s="242"/>
    </row>
    <row r="148" spans="1:12">
      <c r="B148" s="105" t="s">
        <v>242</v>
      </c>
      <c r="C148" s="243"/>
      <c r="D148" t="s">
        <v>92</v>
      </c>
      <c r="E148" s="184" t="str">
        <f t="shared" si="42"/>
        <v/>
      </c>
      <c r="F148" s="185" t="str">
        <f t="shared" si="43"/>
        <v/>
      </c>
      <c r="G148" s="185" t="str">
        <f t="shared" si="44"/>
        <v/>
      </c>
      <c r="H148" s="185" t="str">
        <f t="shared" si="45"/>
        <v/>
      </c>
      <c r="I148" s="185" t="str">
        <f t="shared" si="46"/>
        <v/>
      </c>
      <c r="J148" s="185" t="str">
        <f t="shared" si="47"/>
        <v/>
      </c>
      <c r="K148" s="187" t="str">
        <f t="shared" si="48"/>
        <v/>
      </c>
      <c r="L148" s="242"/>
    </row>
    <row r="152" spans="1:12" ht="14.25">
      <c r="A152" s="91" t="s">
        <v>238</v>
      </c>
    </row>
    <row r="153" spans="1:12">
      <c r="A153" t="str">
        <f>IF($C$7="県ｼﾝｸﾞﾙｽ大会",$C$7,"")</f>
        <v/>
      </c>
    </row>
    <row r="154" spans="1:12">
      <c r="A154" t="s">
        <v>83</v>
      </c>
      <c r="B154" s="3" t="s">
        <v>63</v>
      </c>
    </row>
    <row r="155" spans="1:12">
      <c r="B155" s="108" t="s">
        <v>65</v>
      </c>
      <c r="C155" s="233"/>
      <c r="D155" t="s">
        <v>78</v>
      </c>
      <c r="J155" s="92"/>
      <c r="L155" s="97" t="s">
        <v>185</v>
      </c>
    </row>
    <row r="156" spans="1:12">
      <c r="B156" s="108" t="s">
        <v>123</v>
      </c>
      <c r="C156" s="230"/>
      <c r="D156" t="s">
        <v>78</v>
      </c>
      <c r="J156" s="97"/>
      <c r="L156" s="1" t="s">
        <v>186</v>
      </c>
    </row>
    <row r="157" spans="1:12">
      <c r="B157" s="108" t="s">
        <v>229</v>
      </c>
      <c r="C157" s="230"/>
      <c r="D157" t="s">
        <v>78</v>
      </c>
      <c r="J157" s="1"/>
      <c r="L157" t="s">
        <v>56</v>
      </c>
    </row>
    <row r="158" spans="1:12">
      <c r="B158" s="108" t="s">
        <v>231</v>
      </c>
      <c r="C158" s="230"/>
      <c r="D158" t="s">
        <v>237</v>
      </c>
      <c r="E158" s="26" t="s">
        <v>79</v>
      </c>
      <c r="F158" s="27" t="s">
        <v>80</v>
      </c>
      <c r="G158" s="27" t="str">
        <f>G134</f>
        <v>フリガナ</v>
      </c>
      <c r="H158" s="27" t="str">
        <f>H134</f>
        <v>フリガナ</v>
      </c>
      <c r="I158" s="27" t="s">
        <v>10</v>
      </c>
      <c r="J158" s="27" t="s">
        <v>81</v>
      </c>
      <c r="K158" s="28" t="s">
        <v>82</v>
      </c>
      <c r="L158" t="s">
        <v>243</v>
      </c>
    </row>
    <row r="159" spans="1:12">
      <c r="B159" s="105" t="s">
        <v>67</v>
      </c>
      <c r="C159" s="243"/>
      <c r="D159" t="s">
        <v>92</v>
      </c>
      <c r="E159" s="184" t="str">
        <f t="shared" ref="E159:E172" si="49">IF($C159="","",VLOOKUP(20000+$C159,選手登録一覧,5,FALSE))</f>
        <v/>
      </c>
      <c r="F159" s="185" t="str">
        <f t="shared" ref="F159:F172" si="50">IF($C159="","",VLOOKUP(20000+$C159,選手登録一覧,6,FALSE))</f>
        <v/>
      </c>
      <c r="G159" s="185" t="str">
        <f t="shared" ref="G159:G172" si="51">IF($C159="","",VLOOKUP(20000+$C159,選手登録一覧,14,FALSE))</f>
        <v/>
      </c>
      <c r="H159" s="185" t="str">
        <f t="shared" ref="H159:H172" si="52">IF($C159="","",VLOOKUP(20000+$C159,選手登録一覧,15,FALSE))</f>
        <v/>
      </c>
      <c r="I159" s="185" t="str">
        <f t="shared" ref="I159:I172" si="53">IF($C159="","",VLOOKUP(20000+$C159,選手登録一覧,10,FALSE))</f>
        <v/>
      </c>
      <c r="J159" s="185" t="str">
        <f t="shared" ref="J159:J172" si="54">IF($C159="","",VLOOKUP(20000+$C159,選手登録一覧,11,FALSE))</f>
        <v/>
      </c>
      <c r="K159" s="187" t="str">
        <f t="shared" ref="K159:K172" si="55">IF($C159="","",VLOOKUP(20000+$C159,選手登録一覧,12,FALSE))</f>
        <v/>
      </c>
      <c r="L159" s="242"/>
    </row>
    <row r="160" spans="1:12">
      <c r="B160" s="105" t="s">
        <v>68</v>
      </c>
      <c r="C160" s="243"/>
      <c r="D160" t="s">
        <v>92</v>
      </c>
      <c r="E160" s="184" t="str">
        <f t="shared" si="49"/>
        <v/>
      </c>
      <c r="F160" s="185" t="str">
        <f t="shared" si="50"/>
        <v/>
      </c>
      <c r="G160" s="185" t="str">
        <f t="shared" si="51"/>
        <v/>
      </c>
      <c r="H160" s="185" t="str">
        <f t="shared" si="52"/>
        <v/>
      </c>
      <c r="I160" s="185" t="str">
        <f t="shared" si="53"/>
        <v/>
      </c>
      <c r="J160" s="185" t="str">
        <f t="shared" si="54"/>
        <v/>
      </c>
      <c r="K160" s="187" t="str">
        <f t="shared" si="55"/>
        <v/>
      </c>
      <c r="L160" s="242"/>
    </row>
    <row r="161" spans="2:12">
      <c r="B161" s="105" t="s">
        <v>69</v>
      </c>
      <c r="C161" s="243"/>
      <c r="D161" t="s">
        <v>92</v>
      </c>
      <c r="E161" s="184" t="str">
        <f t="shared" si="49"/>
        <v/>
      </c>
      <c r="F161" s="185" t="str">
        <f t="shared" si="50"/>
        <v/>
      </c>
      <c r="G161" s="185" t="str">
        <f t="shared" si="51"/>
        <v/>
      </c>
      <c r="H161" s="185" t="str">
        <f t="shared" si="52"/>
        <v/>
      </c>
      <c r="I161" s="185" t="str">
        <f t="shared" si="53"/>
        <v/>
      </c>
      <c r="J161" s="185" t="str">
        <f t="shared" si="54"/>
        <v/>
      </c>
      <c r="K161" s="187" t="str">
        <f t="shared" si="55"/>
        <v/>
      </c>
      <c r="L161" s="242"/>
    </row>
    <row r="162" spans="2:12">
      <c r="B162" s="105" t="s">
        <v>70</v>
      </c>
      <c r="C162" s="243"/>
      <c r="D162" t="s">
        <v>92</v>
      </c>
      <c r="E162" s="184" t="str">
        <f t="shared" si="49"/>
        <v/>
      </c>
      <c r="F162" s="185" t="str">
        <f t="shared" si="50"/>
        <v/>
      </c>
      <c r="G162" s="185" t="str">
        <f t="shared" si="51"/>
        <v/>
      </c>
      <c r="H162" s="185" t="str">
        <f t="shared" si="52"/>
        <v/>
      </c>
      <c r="I162" s="185" t="str">
        <f t="shared" si="53"/>
        <v/>
      </c>
      <c r="J162" s="185" t="str">
        <f t="shared" si="54"/>
        <v/>
      </c>
      <c r="K162" s="187" t="str">
        <f t="shared" si="55"/>
        <v/>
      </c>
      <c r="L162" s="242"/>
    </row>
    <row r="163" spans="2:12">
      <c r="B163" s="105" t="s">
        <v>71</v>
      </c>
      <c r="C163" s="243"/>
      <c r="D163" t="s">
        <v>92</v>
      </c>
      <c r="E163" s="184" t="str">
        <f t="shared" si="49"/>
        <v/>
      </c>
      <c r="F163" s="185" t="str">
        <f t="shared" si="50"/>
        <v/>
      </c>
      <c r="G163" s="185" t="str">
        <f t="shared" si="51"/>
        <v/>
      </c>
      <c r="H163" s="185" t="str">
        <f t="shared" si="52"/>
        <v/>
      </c>
      <c r="I163" s="185" t="str">
        <f t="shared" si="53"/>
        <v/>
      </c>
      <c r="J163" s="185" t="str">
        <f t="shared" si="54"/>
        <v/>
      </c>
      <c r="K163" s="187" t="str">
        <f t="shared" si="55"/>
        <v/>
      </c>
      <c r="L163" s="242"/>
    </row>
    <row r="164" spans="2:12">
      <c r="B164" s="105" t="s">
        <v>72</v>
      </c>
      <c r="C164" s="243"/>
      <c r="D164" t="s">
        <v>92</v>
      </c>
      <c r="E164" s="184" t="str">
        <f t="shared" si="49"/>
        <v/>
      </c>
      <c r="F164" s="185" t="str">
        <f t="shared" si="50"/>
        <v/>
      </c>
      <c r="G164" s="185" t="str">
        <f t="shared" si="51"/>
        <v/>
      </c>
      <c r="H164" s="185" t="str">
        <f t="shared" si="52"/>
        <v/>
      </c>
      <c r="I164" s="185" t="str">
        <f t="shared" si="53"/>
        <v/>
      </c>
      <c r="J164" s="185" t="str">
        <f t="shared" si="54"/>
        <v/>
      </c>
      <c r="K164" s="187" t="str">
        <f t="shared" si="55"/>
        <v/>
      </c>
      <c r="L164" s="242"/>
    </row>
    <row r="165" spans="2:12">
      <c r="B165" s="105" t="s">
        <v>73</v>
      </c>
      <c r="C165" s="243"/>
      <c r="D165" t="s">
        <v>92</v>
      </c>
      <c r="E165" s="184" t="str">
        <f t="shared" si="49"/>
        <v/>
      </c>
      <c r="F165" s="185" t="str">
        <f t="shared" si="50"/>
        <v/>
      </c>
      <c r="G165" s="185" t="str">
        <f t="shared" si="51"/>
        <v/>
      </c>
      <c r="H165" s="185" t="str">
        <f t="shared" si="52"/>
        <v/>
      </c>
      <c r="I165" s="185" t="str">
        <f t="shared" si="53"/>
        <v/>
      </c>
      <c r="J165" s="185" t="str">
        <f t="shared" si="54"/>
        <v/>
      </c>
      <c r="K165" s="187" t="str">
        <f t="shared" si="55"/>
        <v/>
      </c>
      <c r="L165" s="242"/>
    </row>
    <row r="166" spans="2:12">
      <c r="B166" s="105" t="s">
        <v>74</v>
      </c>
      <c r="C166" s="243"/>
      <c r="D166" t="s">
        <v>92</v>
      </c>
      <c r="E166" s="184" t="str">
        <f t="shared" si="49"/>
        <v/>
      </c>
      <c r="F166" s="185" t="str">
        <f t="shared" si="50"/>
        <v/>
      </c>
      <c r="G166" s="185" t="str">
        <f t="shared" si="51"/>
        <v/>
      </c>
      <c r="H166" s="185" t="str">
        <f t="shared" si="52"/>
        <v/>
      </c>
      <c r="I166" s="185" t="str">
        <f t="shared" si="53"/>
        <v/>
      </c>
      <c r="J166" s="185" t="str">
        <f t="shared" si="54"/>
        <v/>
      </c>
      <c r="K166" s="187" t="str">
        <f t="shared" si="55"/>
        <v/>
      </c>
      <c r="L166" s="242"/>
    </row>
    <row r="167" spans="2:12">
      <c r="B167" s="105" t="s">
        <v>75</v>
      </c>
      <c r="C167" s="243"/>
      <c r="D167" t="s">
        <v>92</v>
      </c>
      <c r="E167" s="184" t="str">
        <f t="shared" si="49"/>
        <v/>
      </c>
      <c r="F167" s="185" t="str">
        <f t="shared" si="50"/>
        <v/>
      </c>
      <c r="G167" s="185" t="str">
        <f t="shared" si="51"/>
        <v/>
      </c>
      <c r="H167" s="185" t="str">
        <f t="shared" si="52"/>
        <v/>
      </c>
      <c r="I167" s="185" t="str">
        <f t="shared" si="53"/>
        <v/>
      </c>
      <c r="J167" s="185" t="str">
        <f t="shared" si="54"/>
        <v/>
      </c>
      <c r="K167" s="187" t="str">
        <f t="shared" si="55"/>
        <v/>
      </c>
      <c r="L167" s="242"/>
    </row>
    <row r="168" spans="2:12">
      <c r="B168" s="105" t="s">
        <v>76</v>
      </c>
      <c r="C168" s="243"/>
      <c r="D168" t="s">
        <v>92</v>
      </c>
      <c r="E168" s="184" t="str">
        <f t="shared" si="49"/>
        <v/>
      </c>
      <c r="F168" s="185" t="str">
        <f t="shared" si="50"/>
        <v/>
      </c>
      <c r="G168" s="185" t="str">
        <f t="shared" si="51"/>
        <v/>
      </c>
      <c r="H168" s="185" t="str">
        <f t="shared" si="52"/>
        <v/>
      </c>
      <c r="I168" s="185" t="str">
        <f t="shared" si="53"/>
        <v/>
      </c>
      <c r="J168" s="185" t="str">
        <f t="shared" si="54"/>
        <v/>
      </c>
      <c r="K168" s="187" t="str">
        <f t="shared" si="55"/>
        <v/>
      </c>
      <c r="L168" s="242"/>
    </row>
    <row r="169" spans="2:12">
      <c r="B169" s="105" t="s">
        <v>239</v>
      </c>
      <c r="C169" s="243"/>
      <c r="D169" t="s">
        <v>92</v>
      </c>
      <c r="E169" s="184" t="str">
        <f t="shared" si="49"/>
        <v/>
      </c>
      <c r="F169" s="185" t="str">
        <f t="shared" si="50"/>
        <v/>
      </c>
      <c r="G169" s="185" t="str">
        <f t="shared" si="51"/>
        <v/>
      </c>
      <c r="H169" s="185" t="str">
        <f t="shared" si="52"/>
        <v/>
      </c>
      <c r="I169" s="185" t="str">
        <f t="shared" si="53"/>
        <v/>
      </c>
      <c r="J169" s="185" t="str">
        <f t="shared" si="54"/>
        <v/>
      </c>
      <c r="K169" s="187" t="str">
        <f t="shared" si="55"/>
        <v/>
      </c>
      <c r="L169" s="242"/>
    </row>
    <row r="170" spans="2:12">
      <c r="B170" s="105" t="s">
        <v>240</v>
      </c>
      <c r="C170" s="243"/>
      <c r="D170" t="s">
        <v>92</v>
      </c>
      <c r="E170" s="184" t="str">
        <f t="shared" si="49"/>
        <v/>
      </c>
      <c r="F170" s="185" t="str">
        <f t="shared" si="50"/>
        <v/>
      </c>
      <c r="G170" s="185" t="str">
        <f t="shared" si="51"/>
        <v/>
      </c>
      <c r="H170" s="185" t="str">
        <f t="shared" si="52"/>
        <v/>
      </c>
      <c r="I170" s="185" t="str">
        <f t="shared" si="53"/>
        <v/>
      </c>
      <c r="J170" s="185" t="str">
        <f t="shared" si="54"/>
        <v/>
      </c>
      <c r="K170" s="187" t="str">
        <f t="shared" si="55"/>
        <v/>
      </c>
      <c r="L170" s="242"/>
    </row>
    <row r="171" spans="2:12">
      <c r="B171" s="105" t="s">
        <v>241</v>
      </c>
      <c r="C171" s="243"/>
      <c r="D171" t="s">
        <v>92</v>
      </c>
      <c r="E171" s="184" t="str">
        <f t="shared" si="49"/>
        <v/>
      </c>
      <c r="F171" s="185" t="str">
        <f t="shared" si="50"/>
        <v/>
      </c>
      <c r="G171" s="185" t="str">
        <f t="shared" si="51"/>
        <v/>
      </c>
      <c r="H171" s="185" t="str">
        <f t="shared" si="52"/>
        <v/>
      </c>
      <c r="I171" s="185" t="str">
        <f t="shared" si="53"/>
        <v/>
      </c>
      <c r="J171" s="185" t="str">
        <f t="shared" si="54"/>
        <v/>
      </c>
      <c r="K171" s="187" t="str">
        <f t="shared" si="55"/>
        <v/>
      </c>
      <c r="L171" s="242"/>
    </row>
    <row r="172" spans="2:12">
      <c r="B172" s="105" t="s">
        <v>242</v>
      </c>
      <c r="C172" s="243"/>
      <c r="D172" t="s">
        <v>92</v>
      </c>
      <c r="E172" s="184" t="str">
        <f t="shared" si="49"/>
        <v/>
      </c>
      <c r="F172" s="185" t="str">
        <f t="shared" si="50"/>
        <v/>
      </c>
      <c r="G172" s="185" t="str">
        <f t="shared" si="51"/>
        <v/>
      </c>
      <c r="H172" s="185" t="str">
        <f t="shared" si="52"/>
        <v/>
      </c>
      <c r="I172" s="185" t="str">
        <f t="shared" si="53"/>
        <v/>
      </c>
      <c r="J172" s="185" t="str">
        <f t="shared" si="54"/>
        <v/>
      </c>
      <c r="K172" s="187" t="str">
        <f t="shared" si="55"/>
        <v/>
      </c>
      <c r="L172" s="242"/>
    </row>
  </sheetData>
  <sheetProtection sheet="1" objects="1" scenarios="1"/>
  <mergeCells count="39">
    <mergeCell ref="A119:A120"/>
    <mergeCell ref="A121:A122"/>
    <mergeCell ref="A123:A124"/>
    <mergeCell ref="A111:A112"/>
    <mergeCell ref="A113:A114"/>
    <mergeCell ref="A115:A116"/>
    <mergeCell ref="A117:A118"/>
    <mergeCell ref="A95:A96"/>
    <mergeCell ref="A97:A98"/>
    <mergeCell ref="A99:A100"/>
    <mergeCell ref="M61:M62"/>
    <mergeCell ref="M63:M64"/>
    <mergeCell ref="M65:M66"/>
    <mergeCell ref="A87:A88"/>
    <mergeCell ref="A89:A90"/>
    <mergeCell ref="A91:A92"/>
    <mergeCell ref="A93:A94"/>
    <mergeCell ref="M67:M68"/>
    <mergeCell ref="M69:M70"/>
    <mergeCell ref="M71:M72"/>
    <mergeCell ref="M73:M74"/>
    <mergeCell ref="M75:M76"/>
    <mergeCell ref="M77:M78"/>
    <mergeCell ref="M57:M58"/>
    <mergeCell ref="M59:M60"/>
    <mergeCell ref="M27:M28"/>
    <mergeCell ref="M29:M30"/>
    <mergeCell ref="E2:F2"/>
    <mergeCell ref="M55:M56"/>
    <mergeCell ref="M19:M20"/>
    <mergeCell ref="M21:M22"/>
    <mergeCell ref="M23:M24"/>
    <mergeCell ref="M25:M26"/>
    <mergeCell ref="M31:M32"/>
    <mergeCell ref="M33:M34"/>
    <mergeCell ref="M35:M36"/>
    <mergeCell ref="M37:M38"/>
    <mergeCell ref="M39:M40"/>
    <mergeCell ref="M41:M42"/>
  </mergeCells>
  <phoneticPr fontId="3"/>
  <conditionalFormatting sqref="C7">
    <cfRule type="cellIs" dxfId="19" priority="1" stopIfTrue="1" operator="equal">
      <formula>"大会を選択"</formula>
    </cfRule>
  </conditionalFormatting>
  <dataValidations xWindow="254" yWindow="247" count="3">
    <dataValidation type="list" allowBlank="1" showInputMessage="1" showErrorMessage="1" promptTitle="入力方法" prompt="_x000a_リストから選択_x000a__x000a_右の▼をクリック" sqref="C7">
      <formula1>$H$3:$H$7</formula1>
    </dataValidation>
    <dataValidation type="list" allowBlank="1" showInputMessage="1" showErrorMessage="1" sqref="C17 O17 O53 C53 C86 C110 C134 C158">
      <formula1>交通機関</formula1>
    </dataValidation>
    <dataValidation type="list" allowBlank="1" showInputMessage="1" showErrorMessage="1" sqref="S10:S16 S46:S52">
      <formula1>$L$3:$L$5</formula1>
    </dataValidation>
  </dataValidations>
  <hyperlinks>
    <hyperlink ref="C11" location="②各校入力用ｼｰﾄ!A128" display="シングルス"/>
    <hyperlink ref="C10" location="②各校入力用ｼｰﾄ!A80" display="県民大会"/>
    <hyperlink ref="C9" location="②各校入力用ｼｰﾄ!A13" display="総体・新人"/>
  </hyperlinks>
  <pageMargins left="0.7" right="0.7" top="0.75" bottom="0.75" header="0.3" footer="0.3"/>
  <pageSetup paperSize="12" scale="46" orientation="portrait" horizontalDpi="4294967294" verticalDpi="0" r:id="rId1"/>
  <ignoredErrors>
    <ignoredError sqref="J19" unlockedFormula="1"/>
  </ignoredErrors>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Q22"/>
  <sheetViews>
    <sheetView view="pageBreakPreview" topLeftCell="A12" zoomScaleNormal="100" workbookViewId="0">
      <selection activeCell="B15" sqref="B15:G15"/>
    </sheetView>
  </sheetViews>
  <sheetFormatPr defaultColWidth="4.875" defaultRowHeight="24" customHeight="1"/>
  <cols>
    <col min="1" max="1" width="6.375" style="1" customWidth="1"/>
    <col min="2" max="16384" width="4.875" style="1"/>
  </cols>
  <sheetData>
    <row r="1" spans="1:17" ht="56.25" customHeight="1">
      <c r="A1" s="369" t="s">
        <v>210</v>
      </c>
      <c r="B1" s="369"/>
      <c r="C1" s="369"/>
      <c r="D1" s="369"/>
      <c r="E1" s="369"/>
      <c r="F1" s="369"/>
      <c r="G1" s="369"/>
      <c r="H1" s="369"/>
      <c r="I1" s="369"/>
      <c r="J1" s="101" t="s">
        <v>211</v>
      </c>
      <c r="K1" s="370" t="str">
        <f>+②各校入力用ｼｰﾄ!$A$14</f>
        <v>大会名</v>
      </c>
      <c r="L1" s="370"/>
      <c r="M1" s="371" t="s">
        <v>212</v>
      </c>
      <c r="N1" s="371"/>
      <c r="O1" s="371"/>
      <c r="P1" s="371"/>
      <c r="Q1" s="371"/>
    </row>
    <row r="2" spans="1:17" ht="23.25" customHeight="1">
      <c r="A2" s="354" t="s">
        <v>16</v>
      </c>
      <c r="B2" s="354"/>
      <c r="C2" s="354">
        <f>+②各校入力用ｼｰﾄ!C2</f>
        <v>0</v>
      </c>
      <c r="D2" s="354"/>
      <c r="E2" s="63"/>
      <c r="F2" s="63"/>
      <c r="G2" s="63"/>
      <c r="H2" s="63"/>
      <c r="I2" s="63"/>
      <c r="J2" s="63"/>
      <c r="K2" s="63"/>
      <c r="L2" s="63"/>
      <c r="M2" s="63"/>
      <c r="N2" s="63"/>
      <c r="O2" s="63"/>
      <c r="P2" s="63"/>
      <c r="Q2" s="63"/>
    </row>
    <row r="3" spans="1:17" ht="17.25" customHeight="1">
      <c r="A3" s="63"/>
      <c r="B3" s="63"/>
      <c r="C3" s="63"/>
      <c r="D3" s="63"/>
      <c r="E3" s="63"/>
      <c r="F3" s="63"/>
      <c r="G3" s="63"/>
      <c r="H3" s="63"/>
      <c r="I3" s="63"/>
      <c r="J3" s="63"/>
      <c r="K3" s="63"/>
      <c r="L3" s="63"/>
      <c r="M3" s="63"/>
      <c r="N3" s="63"/>
      <c r="O3" s="63"/>
      <c r="P3" s="63"/>
      <c r="Q3" s="63"/>
    </row>
    <row r="4" spans="1:17" ht="33.75" customHeight="1">
      <c r="A4" s="354" t="s">
        <v>0</v>
      </c>
      <c r="B4" s="354"/>
      <c r="C4" s="354"/>
      <c r="D4" s="368" t="str">
        <f>IF(②各校入力用ｼｰﾄ!C2="","",+②各校入力用ｼｰﾄ!E2)</f>
        <v/>
      </c>
      <c r="E4" s="358"/>
      <c r="F4" s="358"/>
      <c r="G4" s="358"/>
      <c r="H4" s="358"/>
      <c r="I4" s="358"/>
      <c r="J4" s="366" t="s">
        <v>128</v>
      </c>
      <c r="K4" s="366"/>
      <c r="L4" s="366"/>
      <c r="M4" s="366"/>
      <c r="N4" s="366"/>
      <c r="O4" s="366"/>
      <c r="P4" s="366"/>
      <c r="Q4" s="367"/>
    </row>
    <row r="5" spans="1:17" ht="33.75" customHeight="1">
      <c r="A5" s="354" t="s">
        <v>1</v>
      </c>
      <c r="B5" s="354"/>
      <c r="C5" s="354"/>
      <c r="D5" s="372">
        <f>+②各校入力用ｼｰﾄ!C14</f>
        <v>0</v>
      </c>
      <c r="E5" s="372"/>
      <c r="F5" s="372"/>
      <c r="G5" s="372"/>
      <c r="H5" s="372"/>
      <c r="I5" s="372"/>
      <c r="J5" s="354" t="s">
        <v>2</v>
      </c>
      <c r="K5" s="354"/>
      <c r="L5" s="354"/>
      <c r="M5" s="355">
        <f>+②各校入力用ｼｰﾄ!C15</f>
        <v>0</v>
      </c>
      <c r="N5" s="364"/>
      <c r="O5" s="364"/>
      <c r="P5" s="364"/>
      <c r="Q5" s="365"/>
    </row>
    <row r="6" spans="1:17" ht="33.75" customHeight="1">
      <c r="A6" s="373" t="s">
        <v>245</v>
      </c>
      <c r="B6" s="374"/>
      <c r="C6" s="375"/>
      <c r="D6" s="376">
        <f>+②各校入力用ｼｰﾄ!C17</f>
        <v>0</v>
      </c>
      <c r="E6" s="377"/>
      <c r="F6" s="377"/>
      <c r="G6" s="377"/>
      <c r="H6" s="377"/>
      <c r="I6" s="378"/>
      <c r="J6" s="354" t="s">
        <v>246</v>
      </c>
      <c r="K6" s="354"/>
      <c r="L6" s="354"/>
      <c r="M6" s="355">
        <f>+②各校入力用ｼｰﾄ!C16</f>
        <v>0</v>
      </c>
      <c r="N6" s="356"/>
      <c r="O6" s="356"/>
      <c r="P6" s="356"/>
      <c r="Q6" s="357"/>
    </row>
    <row r="7" spans="1:17" ht="33.75" customHeight="1">
      <c r="A7" s="354" t="s">
        <v>8</v>
      </c>
      <c r="B7" s="354"/>
      <c r="C7" s="354"/>
      <c r="D7" s="107"/>
      <c r="E7" s="358">
        <f>+②各校入力用ｼｰﾄ!C18</f>
        <v>0</v>
      </c>
      <c r="F7" s="358"/>
      <c r="G7" s="358"/>
      <c r="H7" s="358"/>
      <c r="I7" s="358"/>
      <c r="J7" s="358"/>
      <c r="K7" s="358"/>
      <c r="L7" s="358"/>
      <c r="M7" s="358"/>
      <c r="N7" s="65"/>
      <c r="O7" s="65"/>
      <c r="P7" s="65"/>
      <c r="Q7" s="66"/>
    </row>
    <row r="8" spans="1:17" ht="31.5" customHeight="1">
      <c r="A8" s="62"/>
      <c r="B8" s="354" t="s">
        <v>17</v>
      </c>
      <c r="C8" s="354"/>
      <c r="D8" s="354"/>
      <c r="E8" s="354"/>
      <c r="F8" s="354"/>
      <c r="G8" s="354"/>
      <c r="H8" s="354" t="s">
        <v>18</v>
      </c>
      <c r="I8" s="354"/>
      <c r="J8" s="354" t="s">
        <v>6</v>
      </c>
      <c r="K8" s="354"/>
      <c r="L8" s="354"/>
      <c r="M8" s="354"/>
      <c r="N8" s="354"/>
      <c r="O8" s="354" t="s">
        <v>9</v>
      </c>
      <c r="P8" s="354"/>
      <c r="Q8" s="354"/>
    </row>
    <row r="9" spans="1:17" ht="40.5" customHeight="1">
      <c r="A9" s="67">
        <v>1</v>
      </c>
      <c r="B9" s="361" t="str">
        <f>+②各校入力用ｼｰﾄ!E19&amp;" "&amp;②各校入力用ｼｰﾄ!F19</f>
        <v xml:space="preserve"> </v>
      </c>
      <c r="C9" s="361"/>
      <c r="D9" s="361"/>
      <c r="E9" s="361"/>
      <c r="F9" s="361"/>
      <c r="G9" s="361"/>
      <c r="H9" s="362" t="str">
        <f>+②各校入力用ｼｰﾄ!I19</f>
        <v/>
      </c>
      <c r="I9" s="362"/>
      <c r="J9" s="361" t="str">
        <f>+②各校入力用ｼｰﾄ!K19</f>
        <v/>
      </c>
      <c r="K9" s="361"/>
      <c r="L9" s="361"/>
      <c r="M9" s="361"/>
      <c r="N9" s="361"/>
      <c r="O9" s="363" t="str">
        <f>+②各校入力用ｼｰﾄ!J19</f>
        <v/>
      </c>
      <c r="P9" s="363"/>
      <c r="Q9" s="363"/>
    </row>
    <row r="10" spans="1:17" ht="40.5" customHeight="1">
      <c r="A10" s="67">
        <v>2</v>
      </c>
      <c r="B10" s="361" t="str">
        <f>+②各校入力用ｼｰﾄ!E20&amp;" "&amp;②各校入力用ｼｰﾄ!F20</f>
        <v xml:space="preserve"> </v>
      </c>
      <c r="C10" s="361"/>
      <c r="D10" s="361"/>
      <c r="E10" s="361"/>
      <c r="F10" s="361"/>
      <c r="G10" s="361"/>
      <c r="H10" s="362" t="str">
        <f>+②各校入力用ｼｰﾄ!I20</f>
        <v/>
      </c>
      <c r="I10" s="362"/>
      <c r="J10" s="361" t="str">
        <f>+②各校入力用ｼｰﾄ!K20</f>
        <v/>
      </c>
      <c r="K10" s="361"/>
      <c r="L10" s="361"/>
      <c r="M10" s="361"/>
      <c r="N10" s="361"/>
      <c r="O10" s="363" t="str">
        <f>+②各校入力用ｼｰﾄ!J20</f>
        <v/>
      </c>
      <c r="P10" s="363"/>
      <c r="Q10" s="363"/>
    </row>
    <row r="11" spans="1:17" ht="40.5" customHeight="1">
      <c r="A11" s="67">
        <v>3</v>
      </c>
      <c r="B11" s="361" t="str">
        <f>+②各校入力用ｼｰﾄ!E21&amp;" "&amp;②各校入力用ｼｰﾄ!F21</f>
        <v xml:space="preserve"> </v>
      </c>
      <c r="C11" s="361"/>
      <c r="D11" s="361"/>
      <c r="E11" s="361"/>
      <c r="F11" s="361"/>
      <c r="G11" s="361"/>
      <c r="H11" s="362" t="str">
        <f>+②各校入力用ｼｰﾄ!I21</f>
        <v/>
      </c>
      <c r="I11" s="362"/>
      <c r="J11" s="361" t="str">
        <f>+②各校入力用ｼｰﾄ!K21</f>
        <v/>
      </c>
      <c r="K11" s="361"/>
      <c r="L11" s="361"/>
      <c r="M11" s="361"/>
      <c r="N11" s="361"/>
      <c r="O11" s="363" t="str">
        <f>+②各校入力用ｼｰﾄ!J21</f>
        <v/>
      </c>
      <c r="P11" s="363"/>
      <c r="Q11" s="363"/>
    </row>
    <row r="12" spans="1:17" ht="40.5" customHeight="1">
      <c r="A12" s="67">
        <v>4</v>
      </c>
      <c r="B12" s="361" t="str">
        <f>+②各校入力用ｼｰﾄ!E22&amp;" "&amp;②各校入力用ｼｰﾄ!F22</f>
        <v xml:space="preserve"> </v>
      </c>
      <c r="C12" s="361"/>
      <c r="D12" s="361"/>
      <c r="E12" s="361"/>
      <c r="F12" s="361"/>
      <c r="G12" s="361"/>
      <c r="H12" s="362" t="str">
        <f>+②各校入力用ｼｰﾄ!I22</f>
        <v/>
      </c>
      <c r="I12" s="362"/>
      <c r="J12" s="361" t="str">
        <f>+②各校入力用ｼｰﾄ!K22</f>
        <v/>
      </c>
      <c r="K12" s="361"/>
      <c r="L12" s="361"/>
      <c r="M12" s="361"/>
      <c r="N12" s="361"/>
      <c r="O12" s="363" t="str">
        <f>+②各校入力用ｼｰﾄ!J22</f>
        <v/>
      </c>
      <c r="P12" s="363"/>
      <c r="Q12" s="363"/>
    </row>
    <row r="13" spans="1:17" ht="40.5" customHeight="1">
      <c r="A13" s="67">
        <v>5</v>
      </c>
      <c r="B13" s="361" t="str">
        <f>+②各校入力用ｼｰﾄ!E23&amp;" "&amp;②各校入力用ｼｰﾄ!F23</f>
        <v xml:space="preserve"> </v>
      </c>
      <c r="C13" s="361"/>
      <c r="D13" s="361"/>
      <c r="E13" s="361"/>
      <c r="F13" s="361"/>
      <c r="G13" s="361"/>
      <c r="H13" s="362" t="str">
        <f>+②各校入力用ｼｰﾄ!I23</f>
        <v/>
      </c>
      <c r="I13" s="362"/>
      <c r="J13" s="361" t="str">
        <f>+②各校入力用ｼｰﾄ!K23</f>
        <v/>
      </c>
      <c r="K13" s="361"/>
      <c r="L13" s="361"/>
      <c r="M13" s="361"/>
      <c r="N13" s="361"/>
      <c r="O13" s="363" t="str">
        <f>+②各校入力用ｼｰﾄ!J23</f>
        <v/>
      </c>
      <c r="P13" s="363"/>
      <c r="Q13" s="363"/>
    </row>
    <row r="14" spans="1:17" ht="40.5" customHeight="1">
      <c r="A14" s="67">
        <v>6</v>
      </c>
      <c r="B14" s="361" t="str">
        <f>+②各校入力用ｼｰﾄ!E24&amp;" "&amp;②各校入力用ｼｰﾄ!F24</f>
        <v xml:space="preserve"> </v>
      </c>
      <c r="C14" s="361"/>
      <c r="D14" s="361"/>
      <c r="E14" s="361"/>
      <c r="F14" s="361"/>
      <c r="G14" s="361"/>
      <c r="H14" s="362" t="str">
        <f>+②各校入力用ｼｰﾄ!I24</f>
        <v/>
      </c>
      <c r="I14" s="362"/>
      <c r="J14" s="361" t="str">
        <f>+②各校入力用ｼｰﾄ!K24</f>
        <v/>
      </c>
      <c r="K14" s="361"/>
      <c r="L14" s="361"/>
      <c r="M14" s="361"/>
      <c r="N14" s="361"/>
      <c r="O14" s="363" t="str">
        <f>+②各校入力用ｼｰﾄ!J24</f>
        <v/>
      </c>
      <c r="P14" s="363"/>
      <c r="Q14" s="363"/>
    </row>
    <row r="15" spans="1:17" ht="40.5" customHeight="1">
      <c r="A15" s="67">
        <v>7</v>
      </c>
      <c r="B15" s="361" t="str">
        <f>+②各校入力用ｼｰﾄ!E25&amp;" "&amp;②各校入力用ｼｰﾄ!F25</f>
        <v xml:space="preserve"> </v>
      </c>
      <c r="C15" s="361"/>
      <c r="D15" s="361"/>
      <c r="E15" s="361"/>
      <c r="F15" s="361"/>
      <c r="G15" s="361"/>
      <c r="H15" s="362" t="str">
        <f>+②各校入力用ｼｰﾄ!I25</f>
        <v/>
      </c>
      <c r="I15" s="362"/>
      <c r="J15" s="361" t="str">
        <f>+②各校入力用ｼｰﾄ!K25</f>
        <v/>
      </c>
      <c r="K15" s="361"/>
      <c r="L15" s="361"/>
      <c r="M15" s="361"/>
      <c r="N15" s="361"/>
      <c r="O15" s="363" t="str">
        <f>+②各校入力用ｼｰﾄ!J25</f>
        <v/>
      </c>
      <c r="P15" s="363"/>
      <c r="Q15" s="363"/>
    </row>
    <row r="16" spans="1:17" ht="40.5" customHeight="1">
      <c r="A16" s="67">
        <v>8</v>
      </c>
      <c r="B16" s="361" t="str">
        <f>+②各校入力用ｼｰﾄ!E26&amp;" "&amp;②各校入力用ｼｰﾄ!F26</f>
        <v xml:space="preserve"> </v>
      </c>
      <c r="C16" s="361"/>
      <c r="D16" s="361"/>
      <c r="E16" s="361"/>
      <c r="F16" s="361"/>
      <c r="G16" s="361"/>
      <c r="H16" s="362" t="str">
        <f>+②各校入力用ｼｰﾄ!I26</f>
        <v/>
      </c>
      <c r="I16" s="362"/>
      <c r="J16" s="361" t="str">
        <f>+②各校入力用ｼｰﾄ!K26</f>
        <v/>
      </c>
      <c r="K16" s="361"/>
      <c r="L16" s="361"/>
      <c r="M16" s="361"/>
      <c r="N16" s="361"/>
      <c r="O16" s="363" t="str">
        <f>+②各校入力用ｼｰﾄ!J26</f>
        <v/>
      </c>
      <c r="P16" s="363"/>
      <c r="Q16" s="363"/>
    </row>
    <row r="17" spans="1:17" ht="40.5" customHeight="1">
      <c r="A17" s="67">
        <v>9</v>
      </c>
      <c r="B17" s="361" t="str">
        <f>+②各校入力用ｼｰﾄ!E27&amp;" "&amp;②各校入力用ｼｰﾄ!F27</f>
        <v xml:space="preserve"> </v>
      </c>
      <c r="C17" s="361"/>
      <c r="D17" s="361"/>
      <c r="E17" s="361"/>
      <c r="F17" s="361"/>
      <c r="G17" s="361"/>
      <c r="H17" s="362" t="str">
        <f>+②各校入力用ｼｰﾄ!I27</f>
        <v/>
      </c>
      <c r="I17" s="362"/>
      <c r="J17" s="361" t="str">
        <f>+②各校入力用ｼｰﾄ!K27</f>
        <v/>
      </c>
      <c r="K17" s="361"/>
      <c r="L17" s="361"/>
      <c r="M17" s="361"/>
      <c r="N17" s="361"/>
      <c r="O17" s="363" t="str">
        <f>+②各校入力用ｼｰﾄ!J27</f>
        <v/>
      </c>
      <c r="P17" s="363"/>
      <c r="Q17" s="363"/>
    </row>
    <row r="18" spans="1:17" ht="40.5" customHeight="1">
      <c r="A18" s="67">
        <v>10</v>
      </c>
      <c r="B18" s="361" t="str">
        <f>+②各校入力用ｼｰﾄ!E28&amp;" "&amp;②各校入力用ｼｰﾄ!F28</f>
        <v xml:space="preserve"> </v>
      </c>
      <c r="C18" s="361"/>
      <c r="D18" s="361"/>
      <c r="E18" s="361"/>
      <c r="F18" s="361"/>
      <c r="G18" s="361"/>
      <c r="H18" s="362" t="str">
        <f>+②各校入力用ｼｰﾄ!I28</f>
        <v/>
      </c>
      <c r="I18" s="362"/>
      <c r="J18" s="361" t="str">
        <f>+②各校入力用ｼｰﾄ!K28</f>
        <v/>
      </c>
      <c r="K18" s="361"/>
      <c r="L18" s="361"/>
      <c r="M18" s="361"/>
      <c r="N18" s="361"/>
      <c r="O18" s="363" t="str">
        <f>+②各校入力用ｼｰﾄ!J28</f>
        <v/>
      </c>
      <c r="P18" s="363"/>
      <c r="Q18" s="363"/>
    </row>
    <row r="19" spans="1:17" ht="11.25" customHeight="1">
      <c r="A19" s="63"/>
      <c r="B19" s="63"/>
      <c r="C19" s="63"/>
      <c r="D19" s="63"/>
      <c r="E19" s="63"/>
      <c r="F19" s="63"/>
      <c r="G19" s="63"/>
      <c r="H19" s="63"/>
      <c r="I19" s="63"/>
      <c r="J19" s="63"/>
      <c r="K19" s="63"/>
      <c r="L19" s="63"/>
      <c r="M19" s="63"/>
      <c r="N19" s="63"/>
      <c r="O19" s="63"/>
      <c r="P19" s="63"/>
      <c r="Q19" s="63"/>
    </row>
    <row r="20" spans="1:17" ht="24" customHeight="1">
      <c r="A20" s="360" t="s">
        <v>7</v>
      </c>
      <c r="B20" s="360"/>
      <c r="C20" s="360"/>
      <c r="D20" s="360"/>
      <c r="E20" s="360"/>
      <c r="F20" s="360"/>
      <c r="G20" s="360"/>
      <c r="H20" s="360"/>
      <c r="I20" s="360"/>
      <c r="J20" s="360"/>
      <c r="K20" s="360"/>
      <c r="L20" s="360"/>
      <c r="M20" s="360"/>
      <c r="N20" s="360"/>
      <c r="O20" s="63"/>
      <c r="P20" s="63"/>
      <c r="Q20" s="63"/>
    </row>
    <row r="21" spans="1:17" ht="24" customHeight="1">
      <c r="A21" s="63"/>
      <c r="B21" s="63"/>
      <c r="C21" s="63"/>
      <c r="D21" s="63"/>
      <c r="E21" s="63"/>
      <c r="F21" s="63"/>
      <c r="G21" s="63">
        <f>+②各校入力用ｼｰﾄ!C4</f>
        <v>0</v>
      </c>
      <c r="H21" s="63" t="s">
        <v>11</v>
      </c>
      <c r="I21" s="63">
        <f>+②各校入力用ｼｰﾄ!C5</f>
        <v>0</v>
      </c>
      <c r="J21" s="63" t="s">
        <v>12</v>
      </c>
      <c r="K21" s="63">
        <f>+②各校入力用ｼｰﾄ!C6</f>
        <v>0</v>
      </c>
      <c r="L21" s="63" t="s">
        <v>13</v>
      </c>
      <c r="M21" s="63"/>
      <c r="N21" s="63"/>
      <c r="O21" s="63"/>
      <c r="P21" s="63"/>
      <c r="Q21" s="63"/>
    </row>
    <row r="22" spans="1:17" ht="39" customHeight="1">
      <c r="A22" s="63"/>
      <c r="B22" s="63"/>
      <c r="C22" s="359" t="str">
        <f>+②各校入力用ｼｰﾄ!E2</f>
        <v/>
      </c>
      <c r="D22" s="359"/>
      <c r="E22" s="359"/>
      <c r="F22" s="359"/>
      <c r="G22" s="359"/>
      <c r="H22" s="360" t="s">
        <v>14</v>
      </c>
      <c r="I22" s="360"/>
      <c r="J22" s="360"/>
      <c r="K22" s="360">
        <f>+②各校入力用ｼｰﾄ!C3</f>
        <v>0</v>
      </c>
      <c r="L22" s="360"/>
      <c r="M22" s="360"/>
      <c r="N22" s="360"/>
      <c r="O22" s="360"/>
      <c r="P22" s="360"/>
      <c r="Q22" s="63" t="s">
        <v>15</v>
      </c>
    </row>
  </sheetData>
  <mergeCells count="66">
    <mergeCell ref="B17:G17"/>
    <mergeCell ref="B18:G18"/>
    <mergeCell ref="B12:G12"/>
    <mergeCell ref="B13:G13"/>
    <mergeCell ref="B14:G14"/>
    <mergeCell ref="B15:G15"/>
    <mergeCell ref="B16:G16"/>
    <mergeCell ref="B11:G11"/>
    <mergeCell ref="A4:C4"/>
    <mergeCell ref="A5:C5"/>
    <mergeCell ref="A7:C7"/>
    <mergeCell ref="H10:I10"/>
    <mergeCell ref="D5:I5"/>
    <mergeCell ref="B8:G8"/>
    <mergeCell ref="B10:G10"/>
    <mergeCell ref="B9:G9"/>
    <mergeCell ref="H8:I8"/>
    <mergeCell ref="A6:C6"/>
    <mergeCell ref="D6:I6"/>
    <mergeCell ref="M5:Q5"/>
    <mergeCell ref="J4:Q4"/>
    <mergeCell ref="D4:I4"/>
    <mergeCell ref="A1:I1"/>
    <mergeCell ref="K1:L1"/>
    <mergeCell ref="C2:D2"/>
    <mergeCell ref="M1:Q1"/>
    <mergeCell ref="A2:B2"/>
    <mergeCell ref="J5:L5"/>
    <mergeCell ref="J8:N8"/>
    <mergeCell ref="O8:Q8"/>
    <mergeCell ref="O9:Q9"/>
    <mergeCell ref="H9:I9"/>
    <mergeCell ref="J9:N9"/>
    <mergeCell ref="J10:N10"/>
    <mergeCell ref="O10:Q10"/>
    <mergeCell ref="O11:Q11"/>
    <mergeCell ref="O12:Q12"/>
    <mergeCell ref="O13:Q13"/>
    <mergeCell ref="J11:N11"/>
    <mergeCell ref="J12:N12"/>
    <mergeCell ref="O17:Q17"/>
    <mergeCell ref="H11:I11"/>
    <mergeCell ref="H12:I12"/>
    <mergeCell ref="H13:I13"/>
    <mergeCell ref="H14:I14"/>
    <mergeCell ref="J13:N13"/>
    <mergeCell ref="J14:N14"/>
    <mergeCell ref="O14:Q14"/>
    <mergeCell ref="O15:Q15"/>
    <mergeCell ref="O16:Q16"/>
    <mergeCell ref="J6:L6"/>
    <mergeCell ref="M6:Q6"/>
    <mergeCell ref="E7:M7"/>
    <mergeCell ref="C22:G22"/>
    <mergeCell ref="K22:P22"/>
    <mergeCell ref="J18:N18"/>
    <mergeCell ref="H18:I18"/>
    <mergeCell ref="A20:N20"/>
    <mergeCell ref="H22:J22"/>
    <mergeCell ref="J15:N15"/>
    <mergeCell ref="H16:I16"/>
    <mergeCell ref="J16:N16"/>
    <mergeCell ref="H15:I15"/>
    <mergeCell ref="H17:I17"/>
    <mergeCell ref="O18:Q18"/>
    <mergeCell ref="J17:N17"/>
  </mergeCells>
  <phoneticPr fontId="3"/>
  <pageMargins left="0.75" right="0.75" top="1" bottom="1" header="0.51200000000000001" footer="0.51200000000000001"/>
  <pageSetup paperSize="9" scale="99" orientation="portrait" horizont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Q22"/>
  <sheetViews>
    <sheetView view="pageBreakPreview" topLeftCell="A4" zoomScaleNormal="100" workbookViewId="0">
      <selection sqref="A1:I1"/>
    </sheetView>
  </sheetViews>
  <sheetFormatPr defaultColWidth="4.875" defaultRowHeight="24" customHeight="1"/>
  <cols>
    <col min="1" max="1" width="6.375" style="1" customWidth="1"/>
    <col min="2" max="16384" width="4.875" style="1"/>
  </cols>
  <sheetData>
    <row r="1" spans="1:17" ht="56.25" customHeight="1">
      <c r="A1" s="369" t="s">
        <v>210</v>
      </c>
      <c r="B1" s="369"/>
      <c r="C1" s="369"/>
      <c r="D1" s="369"/>
      <c r="E1" s="369"/>
      <c r="F1" s="369"/>
      <c r="G1" s="369"/>
      <c r="H1" s="369"/>
      <c r="I1" s="369"/>
      <c r="J1" s="101" t="s">
        <v>211</v>
      </c>
      <c r="K1" s="370" t="str">
        <f>+②各校入力用ｼｰﾄ!$A$14</f>
        <v>大会名</v>
      </c>
      <c r="L1" s="370"/>
      <c r="M1" s="371" t="s">
        <v>212</v>
      </c>
      <c r="N1" s="371"/>
      <c r="O1" s="371"/>
      <c r="P1" s="371"/>
      <c r="Q1" s="371"/>
    </row>
    <row r="2" spans="1:17" ht="23.25" customHeight="1">
      <c r="A2" s="354" t="s">
        <v>16</v>
      </c>
      <c r="B2" s="354"/>
      <c r="C2" s="354">
        <f>+②各校入力用ｼｰﾄ!C2</f>
        <v>0</v>
      </c>
      <c r="D2" s="354"/>
      <c r="E2" s="63"/>
      <c r="F2" s="63"/>
      <c r="G2" s="63"/>
      <c r="H2" s="63"/>
      <c r="I2" s="63"/>
      <c r="J2" s="63"/>
      <c r="K2" s="63"/>
      <c r="L2" s="63"/>
      <c r="M2" s="63"/>
      <c r="N2" s="63"/>
      <c r="O2" s="63"/>
      <c r="P2" s="63"/>
      <c r="Q2" s="63"/>
    </row>
    <row r="3" spans="1:17" ht="17.25" customHeight="1">
      <c r="A3" s="63"/>
      <c r="B3" s="63"/>
      <c r="C3" s="63"/>
      <c r="D3" s="63"/>
      <c r="E3" s="63"/>
      <c r="F3" s="63"/>
      <c r="G3" s="63"/>
      <c r="H3" s="63"/>
      <c r="I3" s="63"/>
      <c r="J3" s="63"/>
      <c r="K3" s="63"/>
      <c r="L3" s="63"/>
      <c r="M3" s="63"/>
      <c r="N3" s="63"/>
      <c r="O3" s="63"/>
      <c r="P3" s="63"/>
      <c r="Q3" s="63"/>
    </row>
    <row r="4" spans="1:17" ht="33.75" customHeight="1">
      <c r="A4" s="354" t="s">
        <v>0</v>
      </c>
      <c r="B4" s="354"/>
      <c r="C4" s="354"/>
      <c r="D4" s="368" t="str">
        <f>IF(②各校入力用ｼｰﾄ!C2="","",+②各校入力用ｼｰﾄ!E2)</f>
        <v/>
      </c>
      <c r="E4" s="358"/>
      <c r="F4" s="358"/>
      <c r="G4" s="358"/>
      <c r="H4" s="358"/>
      <c r="I4" s="358"/>
      <c r="J4" s="382" t="s">
        <v>129</v>
      </c>
      <c r="K4" s="382"/>
      <c r="L4" s="382"/>
      <c r="M4" s="382"/>
      <c r="N4" s="382"/>
      <c r="O4" s="382"/>
      <c r="P4" s="382"/>
      <c r="Q4" s="383"/>
    </row>
    <row r="5" spans="1:17" ht="33.75" customHeight="1">
      <c r="A5" s="354" t="s">
        <v>1</v>
      </c>
      <c r="B5" s="354"/>
      <c r="C5" s="354"/>
      <c r="D5" s="372">
        <f>+②各校入力用ｼｰﾄ!C50</f>
        <v>0</v>
      </c>
      <c r="E5" s="372"/>
      <c r="F5" s="372"/>
      <c r="G5" s="372"/>
      <c r="H5" s="372"/>
      <c r="I5" s="372"/>
      <c r="J5" s="354" t="s">
        <v>2</v>
      </c>
      <c r="K5" s="354"/>
      <c r="L5" s="354"/>
      <c r="M5" s="379">
        <f>+②各校入力用ｼｰﾄ!C51</f>
        <v>0</v>
      </c>
      <c r="N5" s="380"/>
      <c r="O5" s="380"/>
      <c r="P5" s="380"/>
      <c r="Q5" s="381"/>
    </row>
    <row r="6" spans="1:17" ht="33.75" customHeight="1">
      <c r="A6" s="373" t="s">
        <v>245</v>
      </c>
      <c r="B6" s="374"/>
      <c r="C6" s="375"/>
      <c r="D6" s="376">
        <f>+②各校入力用ｼｰﾄ!C53</f>
        <v>0</v>
      </c>
      <c r="E6" s="377"/>
      <c r="F6" s="377"/>
      <c r="G6" s="377"/>
      <c r="H6" s="377"/>
      <c r="I6" s="378"/>
      <c r="J6" s="354" t="s">
        <v>246</v>
      </c>
      <c r="K6" s="354"/>
      <c r="L6" s="354"/>
      <c r="M6" s="379">
        <f>+②各校入力用ｼｰﾄ!C52</f>
        <v>0</v>
      </c>
      <c r="N6" s="380"/>
      <c r="O6" s="380"/>
      <c r="P6" s="380"/>
      <c r="Q6" s="381"/>
    </row>
    <row r="7" spans="1:17" ht="33.75" customHeight="1">
      <c r="A7" s="354" t="s">
        <v>8</v>
      </c>
      <c r="B7" s="354"/>
      <c r="C7" s="354"/>
      <c r="D7" s="107"/>
      <c r="E7" s="377">
        <f>+②各校入力用ｼｰﾄ!C54</f>
        <v>0</v>
      </c>
      <c r="F7" s="377"/>
      <c r="G7" s="377"/>
      <c r="H7" s="377"/>
      <c r="I7" s="377"/>
      <c r="J7" s="377"/>
      <c r="K7" s="377"/>
      <c r="L7" s="377"/>
      <c r="M7" s="377"/>
      <c r="N7" s="65"/>
      <c r="O7" s="65"/>
      <c r="P7" s="65"/>
      <c r="Q7" s="66"/>
    </row>
    <row r="8" spans="1:17" ht="31.5" customHeight="1">
      <c r="A8" s="62"/>
      <c r="B8" s="354" t="s">
        <v>122</v>
      </c>
      <c r="C8" s="354"/>
      <c r="D8" s="354"/>
      <c r="E8" s="354"/>
      <c r="F8" s="354"/>
      <c r="G8" s="354"/>
      <c r="H8" s="354" t="s">
        <v>18</v>
      </c>
      <c r="I8" s="354"/>
      <c r="J8" s="354" t="s">
        <v>6</v>
      </c>
      <c r="K8" s="354"/>
      <c r="L8" s="354"/>
      <c r="M8" s="354"/>
      <c r="N8" s="354"/>
      <c r="O8" s="354" t="s">
        <v>9</v>
      </c>
      <c r="P8" s="354"/>
      <c r="Q8" s="354"/>
    </row>
    <row r="9" spans="1:17" ht="40.5" customHeight="1">
      <c r="A9" s="67">
        <v>1</v>
      </c>
      <c r="B9" s="361" t="str">
        <f>+②各校入力用ｼｰﾄ!E55&amp;" "&amp;②各校入力用ｼｰﾄ!F55</f>
        <v xml:space="preserve"> </v>
      </c>
      <c r="C9" s="361"/>
      <c r="D9" s="361"/>
      <c r="E9" s="361"/>
      <c r="F9" s="361"/>
      <c r="G9" s="361"/>
      <c r="H9" s="362" t="str">
        <f>+②各校入力用ｼｰﾄ!I55</f>
        <v/>
      </c>
      <c r="I9" s="362"/>
      <c r="J9" s="361" t="str">
        <f>+②各校入力用ｼｰﾄ!K55</f>
        <v/>
      </c>
      <c r="K9" s="361"/>
      <c r="L9" s="361"/>
      <c r="M9" s="361"/>
      <c r="N9" s="361"/>
      <c r="O9" s="363" t="str">
        <f>+②各校入力用ｼｰﾄ!J55</f>
        <v/>
      </c>
      <c r="P9" s="363"/>
      <c r="Q9" s="363"/>
    </row>
    <row r="10" spans="1:17" ht="40.5" customHeight="1">
      <c r="A10" s="67">
        <v>2</v>
      </c>
      <c r="B10" s="361" t="str">
        <f>+②各校入力用ｼｰﾄ!E56&amp;" "&amp;②各校入力用ｼｰﾄ!F56</f>
        <v xml:space="preserve"> </v>
      </c>
      <c r="C10" s="361"/>
      <c r="D10" s="361"/>
      <c r="E10" s="361"/>
      <c r="F10" s="361"/>
      <c r="G10" s="361"/>
      <c r="H10" s="362" t="str">
        <f>+②各校入力用ｼｰﾄ!I56</f>
        <v/>
      </c>
      <c r="I10" s="362"/>
      <c r="J10" s="361" t="str">
        <f>+②各校入力用ｼｰﾄ!K56</f>
        <v/>
      </c>
      <c r="K10" s="361"/>
      <c r="L10" s="361"/>
      <c r="M10" s="361"/>
      <c r="N10" s="361"/>
      <c r="O10" s="363" t="str">
        <f>+②各校入力用ｼｰﾄ!J56</f>
        <v/>
      </c>
      <c r="P10" s="363"/>
      <c r="Q10" s="363"/>
    </row>
    <row r="11" spans="1:17" ht="40.5" customHeight="1">
      <c r="A11" s="67">
        <v>3</v>
      </c>
      <c r="B11" s="361" t="str">
        <f>+②各校入力用ｼｰﾄ!E57&amp;" "&amp;②各校入力用ｼｰﾄ!F57</f>
        <v xml:space="preserve"> </v>
      </c>
      <c r="C11" s="361"/>
      <c r="D11" s="361"/>
      <c r="E11" s="361"/>
      <c r="F11" s="361"/>
      <c r="G11" s="361"/>
      <c r="H11" s="362" t="str">
        <f>+②各校入力用ｼｰﾄ!I57</f>
        <v/>
      </c>
      <c r="I11" s="362"/>
      <c r="J11" s="361" t="str">
        <f>+②各校入力用ｼｰﾄ!K57</f>
        <v/>
      </c>
      <c r="K11" s="361"/>
      <c r="L11" s="361"/>
      <c r="M11" s="361"/>
      <c r="N11" s="361"/>
      <c r="O11" s="363" t="str">
        <f>+②各校入力用ｼｰﾄ!J57</f>
        <v/>
      </c>
      <c r="P11" s="363"/>
      <c r="Q11" s="363"/>
    </row>
    <row r="12" spans="1:17" ht="40.5" customHeight="1">
      <c r="A12" s="67">
        <v>4</v>
      </c>
      <c r="B12" s="361" t="str">
        <f>+②各校入力用ｼｰﾄ!E58&amp;" "&amp;②各校入力用ｼｰﾄ!F58</f>
        <v xml:space="preserve"> </v>
      </c>
      <c r="C12" s="361"/>
      <c r="D12" s="361"/>
      <c r="E12" s="361"/>
      <c r="F12" s="361"/>
      <c r="G12" s="361"/>
      <c r="H12" s="362" t="str">
        <f>+②各校入力用ｼｰﾄ!I58</f>
        <v/>
      </c>
      <c r="I12" s="362"/>
      <c r="J12" s="361" t="str">
        <f>+②各校入力用ｼｰﾄ!K58</f>
        <v/>
      </c>
      <c r="K12" s="361"/>
      <c r="L12" s="361"/>
      <c r="M12" s="361"/>
      <c r="N12" s="361"/>
      <c r="O12" s="363" t="str">
        <f>+②各校入力用ｼｰﾄ!J58</f>
        <v/>
      </c>
      <c r="P12" s="363"/>
      <c r="Q12" s="363"/>
    </row>
    <row r="13" spans="1:17" ht="40.5" customHeight="1">
      <c r="A13" s="67">
        <v>5</v>
      </c>
      <c r="B13" s="361" t="str">
        <f>+②各校入力用ｼｰﾄ!E59&amp;" "&amp;②各校入力用ｼｰﾄ!F59</f>
        <v xml:space="preserve"> </v>
      </c>
      <c r="C13" s="361"/>
      <c r="D13" s="361"/>
      <c r="E13" s="361"/>
      <c r="F13" s="361"/>
      <c r="G13" s="361"/>
      <c r="H13" s="362" t="str">
        <f>+②各校入力用ｼｰﾄ!I59</f>
        <v/>
      </c>
      <c r="I13" s="362"/>
      <c r="J13" s="361" t="str">
        <f>+②各校入力用ｼｰﾄ!K59</f>
        <v/>
      </c>
      <c r="K13" s="361"/>
      <c r="L13" s="361"/>
      <c r="M13" s="361"/>
      <c r="N13" s="361"/>
      <c r="O13" s="363" t="str">
        <f>+②各校入力用ｼｰﾄ!J59</f>
        <v/>
      </c>
      <c r="P13" s="363"/>
      <c r="Q13" s="363"/>
    </row>
    <row r="14" spans="1:17" ht="40.5" customHeight="1">
      <c r="A14" s="67">
        <v>6</v>
      </c>
      <c r="B14" s="361" t="str">
        <f>+②各校入力用ｼｰﾄ!E60&amp;" "&amp;②各校入力用ｼｰﾄ!F60</f>
        <v xml:space="preserve"> </v>
      </c>
      <c r="C14" s="361"/>
      <c r="D14" s="361"/>
      <c r="E14" s="361"/>
      <c r="F14" s="361"/>
      <c r="G14" s="361"/>
      <c r="H14" s="362" t="str">
        <f>+②各校入力用ｼｰﾄ!I60</f>
        <v/>
      </c>
      <c r="I14" s="362"/>
      <c r="J14" s="361" t="str">
        <f>+②各校入力用ｼｰﾄ!K60</f>
        <v/>
      </c>
      <c r="K14" s="361"/>
      <c r="L14" s="361"/>
      <c r="M14" s="361"/>
      <c r="N14" s="361"/>
      <c r="O14" s="363" t="str">
        <f>+②各校入力用ｼｰﾄ!J60</f>
        <v/>
      </c>
      <c r="P14" s="363"/>
      <c r="Q14" s="363"/>
    </row>
    <row r="15" spans="1:17" ht="40.5" customHeight="1">
      <c r="A15" s="67">
        <v>7</v>
      </c>
      <c r="B15" s="361" t="str">
        <f>+②各校入力用ｼｰﾄ!E61&amp;" "&amp;②各校入力用ｼｰﾄ!F61</f>
        <v xml:space="preserve"> </v>
      </c>
      <c r="C15" s="361"/>
      <c r="D15" s="361"/>
      <c r="E15" s="361"/>
      <c r="F15" s="361"/>
      <c r="G15" s="361"/>
      <c r="H15" s="362" t="str">
        <f>+②各校入力用ｼｰﾄ!I61</f>
        <v/>
      </c>
      <c r="I15" s="362"/>
      <c r="J15" s="361" t="str">
        <f>+②各校入力用ｼｰﾄ!K61</f>
        <v/>
      </c>
      <c r="K15" s="361"/>
      <c r="L15" s="361"/>
      <c r="M15" s="361"/>
      <c r="N15" s="361"/>
      <c r="O15" s="363" t="str">
        <f>+②各校入力用ｼｰﾄ!J61</f>
        <v/>
      </c>
      <c r="P15" s="363"/>
      <c r="Q15" s="363"/>
    </row>
    <row r="16" spans="1:17" ht="40.5" customHeight="1">
      <c r="A16" s="67">
        <v>8</v>
      </c>
      <c r="B16" s="361" t="str">
        <f>+②各校入力用ｼｰﾄ!E62&amp;" "&amp;②各校入力用ｼｰﾄ!F62</f>
        <v xml:space="preserve"> </v>
      </c>
      <c r="C16" s="361"/>
      <c r="D16" s="361"/>
      <c r="E16" s="361"/>
      <c r="F16" s="361"/>
      <c r="G16" s="361"/>
      <c r="H16" s="362" t="str">
        <f>+②各校入力用ｼｰﾄ!I62</f>
        <v/>
      </c>
      <c r="I16" s="362"/>
      <c r="J16" s="361" t="str">
        <f>+②各校入力用ｼｰﾄ!K62</f>
        <v/>
      </c>
      <c r="K16" s="361"/>
      <c r="L16" s="361"/>
      <c r="M16" s="361"/>
      <c r="N16" s="361"/>
      <c r="O16" s="363" t="str">
        <f>+②各校入力用ｼｰﾄ!J62</f>
        <v/>
      </c>
      <c r="P16" s="363"/>
      <c r="Q16" s="363"/>
    </row>
    <row r="17" spans="1:17" ht="40.5" customHeight="1">
      <c r="A17" s="67">
        <v>9</v>
      </c>
      <c r="B17" s="361" t="str">
        <f>+②各校入力用ｼｰﾄ!E63&amp;" "&amp;②各校入力用ｼｰﾄ!F63</f>
        <v xml:space="preserve"> </v>
      </c>
      <c r="C17" s="361"/>
      <c r="D17" s="361"/>
      <c r="E17" s="361"/>
      <c r="F17" s="361"/>
      <c r="G17" s="361"/>
      <c r="H17" s="362" t="str">
        <f>+②各校入力用ｼｰﾄ!I63</f>
        <v/>
      </c>
      <c r="I17" s="362"/>
      <c r="J17" s="361" t="str">
        <f>+②各校入力用ｼｰﾄ!K63</f>
        <v/>
      </c>
      <c r="K17" s="361"/>
      <c r="L17" s="361"/>
      <c r="M17" s="361"/>
      <c r="N17" s="361"/>
      <c r="O17" s="363" t="str">
        <f>+②各校入力用ｼｰﾄ!J63</f>
        <v/>
      </c>
      <c r="P17" s="363"/>
      <c r="Q17" s="363"/>
    </row>
    <row r="18" spans="1:17" ht="40.5" customHeight="1">
      <c r="A18" s="67">
        <v>10</v>
      </c>
      <c r="B18" s="361" t="str">
        <f>+②各校入力用ｼｰﾄ!E64&amp;" "&amp;②各校入力用ｼｰﾄ!F64</f>
        <v xml:space="preserve"> </v>
      </c>
      <c r="C18" s="361"/>
      <c r="D18" s="361"/>
      <c r="E18" s="361"/>
      <c r="F18" s="361"/>
      <c r="G18" s="361"/>
      <c r="H18" s="362" t="str">
        <f>+②各校入力用ｼｰﾄ!I64</f>
        <v/>
      </c>
      <c r="I18" s="362"/>
      <c r="J18" s="361" t="str">
        <f>+②各校入力用ｼｰﾄ!K64</f>
        <v/>
      </c>
      <c r="K18" s="361"/>
      <c r="L18" s="361"/>
      <c r="M18" s="361"/>
      <c r="N18" s="361"/>
      <c r="O18" s="363" t="str">
        <f>+②各校入力用ｼｰﾄ!J64</f>
        <v/>
      </c>
      <c r="P18" s="363"/>
      <c r="Q18" s="363"/>
    </row>
    <row r="19" spans="1:17" ht="11.25" customHeight="1">
      <c r="A19" s="63"/>
      <c r="B19" s="63"/>
      <c r="C19" s="63"/>
      <c r="D19" s="63"/>
      <c r="E19" s="63"/>
      <c r="F19" s="63"/>
      <c r="G19" s="63"/>
      <c r="H19" s="63"/>
      <c r="I19" s="63"/>
      <c r="J19" s="63"/>
      <c r="K19" s="63"/>
      <c r="L19" s="63"/>
      <c r="M19" s="63"/>
      <c r="N19" s="63"/>
      <c r="O19" s="63"/>
      <c r="P19" s="63"/>
      <c r="Q19" s="63"/>
    </row>
    <row r="20" spans="1:17" ht="24" customHeight="1">
      <c r="A20" s="360" t="s">
        <v>7</v>
      </c>
      <c r="B20" s="360"/>
      <c r="C20" s="360"/>
      <c r="D20" s="360"/>
      <c r="E20" s="360"/>
      <c r="F20" s="360"/>
      <c r="G20" s="360"/>
      <c r="H20" s="360"/>
      <c r="I20" s="360"/>
      <c r="J20" s="360"/>
      <c r="K20" s="360"/>
      <c r="L20" s="360"/>
      <c r="M20" s="360"/>
      <c r="N20" s="360"/>
      <c r="O20" s="63"/>
      <c r="P20" s="63"/>
      <c r="Q20" s="63"/>
    </row>
    <row r="21" spans="1:17" ht="24" customHeight="1">
      <c r="A21" s="63"/>
      <c r="B21" s="63"/>
      <c r="C21" s="63"/>
      <c r="D21" s="63"/>
      <c r="E21" s="63"/>
      <c r="F21" s="63"/>
      <c r="G21" s="63">
        <f>+②各校入力用ｼｰﾄ!C4</f>
        <v>0</v>
      </c>
      <c r="H21" s="63" t="s">
        <v>11</v>
      </c>
      <c r="I21" s="63">
        <f>+②各校入力用ｼｰﾄ!C5</f>
        <v>0</v>
      </c>
      <c r="J21" s="63" t="s">
        <v>12</v>
      </c>
      <c r="K21" s="63">
        <f>+②各校入力用ｼｰﾄ!C6</f>
        <v>0</v>
      </c>
      <c r="L21" s="63" t="s">
        <v>13</v>
      </c>
      <c r="M21" s="63"/>
      <c r="N21" s="63"/>
      <c r="O21" s="63"/>
      <c r="P21" s="63"/>
      <c r="Q21" s="63"/>
    </row>
    <row r="22" spans="1:17" ht="39" customHeight="1">
      <c r="A22" s="63"/>
      <c r="B22" s="63"/>
      <c r="C22" s="359" t="str">
        <f>+②各校入力用ｼｰﾄ!E2</f>
        <v/>
      </c>
      <c r="D22" s="359"/>
      <c r="E22" s="359"/>
      <c r="F22" s="359"/>
      <c r="G22" s="359"/>
      <c r="H22" s="360" t="s">
        <v>14</v>
      </c>
      <c r="I22" s="360"/>
      <c r="J22" s="360"/>
      <c r="K22" s="360">
        <f>+②各校入力用ｼｰﾄ!C3</f>
        <v>0</v>
      </c>
      <c r="L22" s="360"/>
      <c r="M22" s="360"/>
      <c r="N22" s="360"/>
      <c r="O22" s="360"/>
      <c r="P22" s="360"/>
      <c r="Q22" s="63" t="s">
        <v>15</v>
      </c>
    </row>
  </sheetData>
  <mergeCells count="66">
    <mergeCell ref="H22:J22"/>
    <mergeCell ref="C22:G22"/>
    <mergeCell ref="K22:P22"/>
    <mergeCell ref="J18:N18"/>
    <mergeCell ref="H18:I18"/>
    <mergeCell ref="A20:N20"/>
    <mergeCell ref="J10:N10"/>
    <mergeCell ref="J11:N11"/>
    <mergeCell ref="J12:N12"/>
    <mergeCell ref="H15:I15"/>
    <mergeCell ref="H11:I11"/>
    <mergeCell ref="J15:N15"/>
    <mergeCell ref="H12:I12"/>
    <mergeCell ref="H17:I17"/>
    <mergeCell ref="O18:Q18"/>
    <mergeCell ref="J17:N17"/>
    <mergeCell ref="O17:Q17"/>
    <mergeCell ref="O13:Q13"/>
    <mergeCell ref="H13:I13"/>
    <mergeCell ref="H14:I14"/>
    <mergeCell ref="J13:N13"/>
    <mergeCell ref="J14:N14"/>
    <mergeCell ref="A1:I1"/>
    <mergeCell ref="K1:L1"/>
    <mergeCell ref="M1:Q1"/>
    <mergeCell ref="J16:N16"/>
    <mergeCell ref="O14:Q14"/>
    <mergeCell ref="O15:Q15"/>
    <mergeCell ref="O16:Q16"/>
    <mergeCell ref="O10:Q10"/>
    <mergeCell ref="O11:Q11"/>
    <mergeCell ref="O12:Q12"/>
    <mergeCell ref="O9:Q9"/>
    <mergeCell ref="H9:I9"/>
    <mergeCell ref="J9:N9"/>
    <mergeCell ref="A2:B2"/>
    <mergeCell ref="D5:I5"/>
    <mergeCell ref="J5:L5"/>
    <mergeCell ref="M5:Q5"/>
    <mergeCell ref="J4:Q4"/>
    <mergeCell ref="H16:I16"/>
    <mergeCell ref="D4:I4"/>
    <mergeCell ref="C2:D2"/>
    <mergeCell ref="B11:G11"/>
    <mergeCell ref="A4:C4"/>
    <mergeCell ref="A5:C5"/>
    <mergeCell ref="A6:C6"/>
    <mergeCell ref="H10:I10"/>
    <mergeCell ref="B8:G8"/>
    <mergeCell ref="B9:G9"/>
    <mergeCell ref="B10:G10"/>
    <mergeCell ref="D6:I6"/>
    <mergeCell ref="J6:L6"/>
    <mergeCell ref="M6:Q6"/>
    <mergeCell ref="B17:G17"/>
    <mergeCell ref="B18:G18"/>
    <mergeCell ref="B12:G12"/>
    <mergeCell ref="B13:G13"/>
    <mergeCell ref="B14:G14"/>
    <mergeCell ref="B15:G15"/>
    <mergeCell ref="B16:G16"/>
    <mergeCell ref="A7:C7"/>
    <mergeCell ref="E7:M7"/>
    <mergeCell ref="H8:I8"/>
    <mergeCell ref="J8:N8"/>
    <mergeCell ref="O8:Q8"/>
  </mergeCells>
  <phoneticPr fontId="3"/>
  <pageMargins left="0.75" right="0.75" top="1" bottom="1" header="0.51200000000000001" footer="0.51200000000000001"/>
  <pageSetup paperSize="9" orientation="portrait" horizont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U62"/>
  <sheetViews>
    <sheetView view="pageBreakPreview" topLeftCell="A4" zoomScaleNormal="100" workbookViewId="0">
      <selection activeCell="S4" sqref="S4"/>
    </sheetView>
  </sheetViews>
  <sheetFormatPr defaultColWidth="4.75" defaultRowHeight="13.5"/>
  <cols>
    <col min="1" max="1" width="6" customWidth="1"/>
    <col min="7" max="7" width="5.5" bestFit="1" customWidth="1"/>
    <col min="21" max="21" width="4.625" customWidth="1"/>
  </cols>
  <sheetData>
    <row r="1" spans="1:21" s="1" customFormat="1" ht="56.25" customHeight="1">
      <c r="A1" s="369" t="s">
        <v>210</v>
      </c>
      <c r="B1" s="369"/>
      <c r="C1" s="369"/>
      <c r="D1" s="369"/>
      <c r="E1" s="369"/>
      <c r="F1" s="369"/>
      <c r="G1" s="369"/>
      <c r="H1" s="369"/>
      <c r="I1" s="369"/>
      <c r="J1" s="101" t="s">
        <v>211</v>
      </c>
      <c r="K1" s="370" t="str">
        <f>+②各校入力用ｼｰﾄ!$A$14</f>
        <v>大会名</v>
      </c>
      <c r="L1" s="370"/>
      <c r="M1" s="371" t="s">
        <v>213</v>
      </c>
      <c r="N1" s="371"/>
      <c r="O1" s="371"/>
      <c r="P1" s="371"/>
      <c r="Q1" s="371"/>
      <c r="R1" s="224" t="str">
        <f>IF(COUNTA(②各校入力用ｼｰﾄ!R10:R16)=0,"ベンチ入り指導者が入力されていません","")</f>
        <v>ベンチ入り指導者が入力されていません</v>
      </c>
    </row>
    <row r="2" spans="1:21" s="1" customFormat="1" ht="23.25" customHeight="1">
      <c r="A2" s="354" t="s">
        <v>16</v>
      </c>
      <c r="B2" s="354"/>
      <c r="C2" s="354">
        <f>②各校入力用ｼｰﾄ!$C$2</f>
        <v>0</v>
      </c>
      <c r="D2" s="354"/>
      <c r="E2" s="63"/>
      <c r="F2" s="63"/>
      <c r="G2" s="63"/>
      <c r="H2" s="63"/>
      <c r="I2" s="63"/>
      <c r="J2" s="63"/>
      <c r="K2" s="63"/>
      <c r="L2" s="63"/>
      <c r="M2" s="63"/>
      <c r="N2" s="63"/>
      <c r="O2" s="63"/>
      <c r="P2" s="63"/>
      <c r="Q2" s="63"/>
      <c r="R2" s="224" t="str">
        <f>IF(COUNTA(②各校入力用ｼｰﾄ!R10:R16)=0,"各校入力用シートに入力してください","")</f>
        <v>各校入力用シートに入力してください</v>
      </c>
    </row>
    <row r="3" spans="1:21" s="1" customFormat="1" ht="17.25" customHeight="1">
      <c r="A3" s="63"/>
      <c r="B3" s="63"/>
      <c r="C3" s="63"/>
      <c r="D3" s="63"/>
      <c r="E3" s="63"/>
      <c r="F3" s="63"/>
      <c r="G3" s="63"/>
      <c r="H3" s="63"/>
      <c r="I3" s="63"/>
      <c r="J3" s="63"/>
      <c r="K3" s="63"/>
      <c r="L3" s="63"/>
      <c r="M3" s="63"/>
      <c r="N3" s="63"/>
      <c r="O3" s="63"/>
      <c r="P3" s="63"/>
      <c r="Q3" s="63"/>
    </row>
    <row r="4" spans="1:21" s="1" customFormat="1" ht="33.75" customHeight="1">
      <c r="A4" s="354" t="s">
        <v>0</v>
      </c>
      <c r="B4" s="354"/>
      <c r="C4" s="354"/>
      <c r="D4" s="368" t="str">
        <f>②各校入力用ｼｰﾄ!$E$2</f>
        <v/>
      </c>
      <c r="E4" s="358"/>
      <c r="F4" s="358"/>
      <c r="G4" s="358"/>
      <c r="H4" s="358"/>
      <c r="I4" s="358"/>
      <c r="J4" s="366" t="s">
        <v>130</v>
      </c>
      <c r="K4" s="366"/>
      <c r="L4" s="366"/>
      <c r="M4" s="366"/>
      <c r="N4" s="366"/>
      <c r="O4" s="366"/>
      <c r="P4" s="366"/>
      <c r="Q4" s="367"/>
    </row>
    <row r="5" spans="1:21" s="1" customFormat="1" ht="33.75" customHeight="1">
      <c r="A5" s="354" t="s">
        <v>1</v>
      </c>
      <c r="B5" s="354"/>
      <c r="C5" s="354"/>
      <c r="D5" s="386">
        <f>+②各校入力用ｼｰﾄ!$O$14</f>
        <v>0</v>
      </c>
      <c r="E5" s="386"/>
      <c r="F5" s="386"/>
      <c r="G5" s="386"/>
      <c r="H5" s="386"/>
      <c r="I5" s="386"/>
      <c r="J5" s="354" t="s">
        <v>2</v>
      </c>
      <c r="K5" s="354"/>
      <c r="L5" s="354"/>
      <c r="M5" s="390">
        <f>②各校入力用ｼｰﾄ!$O$15</f>
        <v>0</v>
      </c>
      <c r="N5" s="390"/>
      <c r="O5" s="390"/>
      <c r="P5" s="390"/>
      <c r="Q5" s="390"/>
    </row>
    <row r="6" spans="1:21" s="1" customFormat="1" ht="33.75" customHeight="1">
      <c r="A6" s="354" t="s">
        <v>245</v>
      </c>
      <c r="B6" s="354"/>
      <c r="C6" s="354"/>
      <c r="D6" s="388">
        <f>+②各校入力用ｼｰﾄ!O17</f>
        <v>0</v>
      </c>
      <c r="E6" s="386"/>
      <c r="F6" s="386"/>
      <c r="G6" s="386"/>
      <c r="H6" s="386"/>
      <c r="I6" s="386"/>
      <c r="J6" s="354" t="s">
        <v>246</v>
      </c>
      <c r="K6" s="354"/>
      <c r="L6" s="354"/>
      <c r="M6" s="390">
        <f>②各校入力用ｼｰﾄ!$O$16</f>
        <v>0</v>
      </c>
      <c r="N6" s="390"/>
      <c r="O6" s="390"/>
      <c r="P6" s="390"/>
      <c r="Q6" s="390"/>
      <c r="S6" s="226" t="s">
        <v>1123</v>
      </c>
    </row>
    <row r="7" spans="1:21" s="1" customFormat="1" ht="20.25" customHeight="1">
      <c r="A7" s="386"/>
      <c r="B7" s="354" t="s">
        <v>3</v>
      </c>
      <c r="C7" s="354"/>
      <c r="D7" s="354"/>
      <c r="E7" s="354"/>
      <c r="F7" s="354"/>
      <c r="G7" s="354"/>
      <c r="H7" s="354" t="s">
        <v>10</v>
      </c>
      <c r="I7" s="354"/>
      <c r="J7" s="354" t="s">
        <v>3</v>
      </c>
      <c r="K7" s="354"/>
      <c r="L7" s="354"/>
      <c r="M7" s="354"/>
      <c r="N7" s="354"/>
      <c r="O7" s="354"/>
      <c r="P7" s="354" t="s">
        <v>10</v>
      </c>
      <c r="Q7" s="354"/>
    </row>
    <row r="8" spans="1:21" s="1" customFormat="1" ht="20.25" customHeight="1">
      <c r="A8" s="386"/>
      <c r="B8" s="354" t="s">
        <v>4</v>
      </c>
      <c r="C8" s="354"/>
      <c r="D8" s="354"/>
      <c r="E8" s="354"/>
      <c r="F8" s="354"/>
      <c r="G8" s="354"/>
      <c r="H8" s="354"/>
      <c r="I8" s="354"/>
      <c r="J8" s="354" t="s">
        <v>5</v>
      </c>
      <c r="K8" s="354"/>
      <c r="L8" s="354"/>
      <c r="M8" s="354"/>
      <c r="N8" s="354"/>
      <c r="O8" s="354"/>
      <c r="P8" s="354"/>
      <c r="Q8" s="354"/>
      <c r="U8" s="69" t="s">
        <v>159</v>
      </c>
    </row>
    <row r="9" spans="1:21" s="1" customFormat="1" ht="20.25" customHeight="1">
      <c r="A9" s="386"/>
      <c r="B9" s="354" t="s">
        <v>6</v>
      </c>
      <c r="C9" s="354"/>
      <c r="D9" s="354"/>
      <c r="E9" s="354"/>
      <c r="F9" s="354"/>
      <c r="G9" s="354"/>
      <c r="H9" s="354"/>
      <c r="I9" s="354"/>
      <c r="J9" s="354" t="s">
        <v>6</v>
      </c>
      <c r="K9" s="354"/>
      <c r="L9" s="354"/>
      <c r="M9" s="354"/>
      <c r="N9" s="354"/>
      <c r="O9" s="354"/>
      <c r="P9" s="354"/>
      <c r="Q9" s="354"/>
    </row>
    <row r="10" spans="1:21" s="1" customFormat="1" ht="20.25" customHeight="1">
      <c r="A10" s="386">
        <v>1</v>
      </c>
      <c r="B10" s="354" t="str">
        <f>+②各校入力用ｼｰﾄ!S19&amp;"　"&amp;②各校入力用ｼｰﾄ!T19</f>
        <v>　</v>
      </c>
      <c r="C10" s="354"/>
      <c r="D10" s="354"/>
      <c r="E10" s="354"/>
      <c r="F10" s="354"/>
      <c r="G10" s="354"/>
      <c r="H10" s="387" t="str">
        <f>+②各校入力用ｼｰﾄ!U19</f>
        <v/>
      </c>
      <c r="I10" s="387"/>
      <c r="J10" s="354" t="str">
        <f>+②各校入力用ｼｰﾄ!S20&amp;"　"&amp;②各校入力用ｼｰﾄ!T20</f>
        <v>　</v>
      </c>
      <c r="K10" s="354"/>
      <c r="L10" s="354"/>
      <c r="M10" s="354"/>
      <c r="N10" s="354"/>
      <c r="O10" s="354"/>
      <c r="P10" s="387" t="str">
        <f>②各校入力用ｼｰﾄ!U20</f>
        <v/>
      </c>
      <c r="Q10" s="387"/>
    </row>
    <row r="11" spans="1:21" s="1" customFormat="1" ht="29.25" customHeight="1">
      <c r="A11" s="386"/>
      <c r="B11" s="386" t="str">
        <f>+②各校入力用ｼｰﾄ!Q19&amp;"　"&amp;②各校入力用ｼｰﾄ!R19</f>
        <v>　</v>
      </c>
      <c r="C11" s="386"/>
      <c r="D11" s="386"/>
      <c r="E11" s="386"/>
      <c r="F11" s="386"/>
      <c r="G11" s="386"/>
      <c r="H11" s="387"/>
      <c r="I11" s="387"/>
      <c r="J11" s="386" t="str">
        <f>+②各校入力用ｼｰﾄ!Q20&amp;"　"&amp;②各校入力用ｼｰﾄ!R20</f>
        <v>　</v>
      </c>
      <c r="K11" s="386"/>
      <c r="L11" s="386"/>
      <c r="M11" s="386"/>
      <c r="N11" s="386"/>
      <c r="O11" s="386"/>
      <c r="P11" s="387"/>
      <c r="Q11" s="387"/>
    </row>
    <row r="12" spans="1:21" s="1" customFormat="1" ht="20.25" customHeight="1">
      <c r="A12" s="386"/>
      <c r="B12" s="354" t="str">
        <f>+②各校入力用ｼｰﾄ!W19</f>
        <v/>
      </c>
      <c r="C12" s="354"/>
      <c r="D12" s="354"/>
      <c r="E12" s="354"/>
      <c r="F12" s="354"/>
      <c r="G12" s="354"/>
      <c r="H12" s="387"/>
      <c r="I12" s="387"/>
      <c r="J12" s="354" t="str">
        <f>+②各校入力用ｼｰﾄ!W20</f>
        <v/>
      </c>
      <c r="K12" s="354"/>
      <c r="L12" s="354"/>
      <c r="M12" s="354"/>
      <c r="N12" s="354"/>
      <c r="O12" s="354"/>
      <c r="P12" s="387"/>
      <c r="Q12" s="387"/>
    </row>
    <row r="13" spans="1:21" s="1" customFormat="1" ht="20.25" customHeight="1">
      <c r="A13" s="386">
        <v>2</v>
      </c>
      <c r="B13" s="354" t="str">
        <f>+②各校入力用ｼｰﾄ!S21&amp;"　"&amp;②各校入力用ｼｰﾄ!T21</f>
        <v>　</v>
      </c>
      <c r="C13" s="354"/>
      <c r="D13" s="354"/>
      <c r="E13" s="354"/>
      <c r="F13" s="354"/>
      <c r="G13" s="354"/>
      <c r="H13" s="387" t="str">
        <f>+②各校入力用ｼｰﾄ!U21</f>
        <v/>
      </c>
      <c r="I13" s="387"/>
      <c r="J13" s="354" t="str">
        <f>+②各校入力用ｼｰﾄ!S22&amp;"　"&amp;②各校入力用ｼｰﾄ!T22</f>
        <v>　</v>
      </c>
      <c r="K13" s="354"/>
      <c r="L13" s="354"/>
      <c r="M13" s="354"/>
      <c r="N13" s="354"/>
      <c r="O13" s="354"/>
      <c r="P13" s="387" t="str">
        <f>②各校入力用ｼｰﾄ!U22</f>
        <v/>
      </c>
      <c r="Q13" s="387"/>
    </row>
    <row r="14" spans="1:21" s="1" customFormat="1" ht="29.25" customHeight="1">
      <c r="A14" s="386"/>
      <c r="B14" s="386" t="str">
        <f>+②各校入力用ｼｰﾄ!Q21&amp;"　"&amp;②各校入力用ｼｰﾄ!R21</f>
        <v>　</v>
      </c>
      <c r="C14" s="386"/>
      <c r="D14" s="386"/>
      <c r="E14" s="386"/>
      <c r="F14" s="386"/>
      <c r="G14" s="386"/>
      <c r="H14" s="387"/>
      <c r="I14" s="387"/>
      <c r="J14" s="386" t="str">
        <f>+②各校入力用ｼｰﾄ!Q22&amp;"　"&amp;②各校入力用ｼｰﾄ!R22</f>
        <v>　</v>
      </c>
      <c r="K14" s="386"/>
      <c r="L14" s="386"/>
      <c r="M14" s="386"/>
      <c r="N14" s="386"/>
      <c r="O14" s="386"/>
      <c r="P14" s="387"/>
      <c r="Q14" s="387"/>
    </row>
    <row r="15" spans="1:21" s="1" customFormat="1" ht="20.25" customHeight="1">
      <c r="A15" s="386"/>
      <c r="B15" s="354" t="str">
        <f>+②各校入力用ｼｰﾄ!W21</f>
        <v/>
      </c>
      <c r="C15" s="354"/>
      <c r="D15" s="354"/>
      <c r="E15" s="354"/>
      <c r="F15" s="354"/>
      <c r="G15" s="354"/>
      <c r="H15" s="387"/>
      <c r="I15" s="387"/>
      <c r="J15" s="354" t="str">
        <f>+②各校入力用ｼｰﾄ!W22</f>
        <v/>
      </c>
      <c r="K15" s="354"/>
      <c r="L15" s="354"/>
      <c r="M15" s="354"/>
      <c r="N15" s="354"/>
      <c r="O15" s="354"/>
      <c r="P15" s="387"/>
      <c r="Q15" s="387"/>
    </row>
    <row r="16" spans="1:21" s="1" customFormat="1" ht="20.25" customHeight="1">
      <c r="A16" s="386">
        <v>3</v>
      </c>
      <c r="B16" s="354" t="str">
        <f>+②各校入力用ｼｰﾄ!S23&amp;"　"&amp;②各校入力用ｼｰﾄ!T23</f>
        <v>　</v>
      </c>
      <c r="C16" s="354"/>
      <c r="D16" s="354"/>
      <c r="E16" s="354"/>
      <c r="F16" s="354"/>
      <c r="G16" s="354"/>
      <c r="H16" s="387" t="str">
        <f>+②各校入力用ｼｰﾄ!U23</f>
        <v/>
      </c>
      <c r="I16" s="387"/>
      <c r="J16" s="354" t="str">
        <f>+②各校入力用ｼｰﾄ!S24&amp;"　"&amp;②各校入力用ｼｰﾄ!T24</f>
        <v>　</v>
      </c>
      <c r="K16" s="354"/>
      <c r="L16" s="354"/>
      <c r="M16" s="354"/>
      <c r="N16" s="354"/>
      <c r="O16" s="354"/>
      <c r="P16" s="387" t="str">
        <f>②各校入力用ｼｰﾄ!U24</f>
        <v/>
      </c>
      <c r="Q16" s="387"/>
    </row>
    <row r="17" spans="1:18" s="1" customFormat="1" ht="29.25" customHeight="1">
      <c r="A17" s="386"/>
      <c r="B17" s="386" t="str">
        <f>+②各校入力用ｼｰﾄ!Q23&amp;"　"&amp;②各校入力用ｼｰﾄ!R23</f>
        <v>　</v>
      </c>
      <c r="C17" s="386"/>
      <c r="D17" s="386"/>
      <c r="E17" s="386"/>
      <c r="F17" s="386"/>
      <c r="G17" s="386"/>
      <c r="H17" s="387"/>
      <c r="I17" s="387"/>
      <c r="J17" s="386" t="str">
        <f>+②各校入力用ｼｰﾄ!Q24&amp;"　"&amp;②各校入力用ｼｰﾄ!R24</f>
        <v>　</v>
      </c>
      <c r="K17" s="386"/>
      <c r="L17" s="386"/>
      <c r="M17" s="386"/>
      <c r="N17" s="386"/>
      <c r="O17" s="386"/>
      <c r="P17" s="387"/>
      <c r="Q17" s="387"/>
    </row>
    <row r="18" spans="1:18" s="1" customFormat="1" ht="20.25" customHeight="1">
      <c r="A18" s="386"/>
      <c r="B18" s="354" t="str">
        <f>+②各校入力用ｼｰﾄ!W23</f>
        <v/>
      </c>
      <c r="C18" s="354"/>
      <c r="D18" s="354"/>
      <c r="E18" s="354"/>
      <c r="F18" s="354"/>
      <c r="G18" s="354"/>
      <c r="H18" s="387"/>
      <c r="I18" s="387"/>
      <c r="J18" s="354" t="str">
        <f>+②各校入力用ｼｰﾄ!W24</f>
        <v/>
      </c>
      <c r="K18" s="354"/>
      <c r="L18" s="354"/>
      <c r="M18" s="354"/>
      <c r="N18" s="354"/>
      <c r="O18" s="354"/>
      <c r="P18" s="387"/>
      <c r="Q18" s="387"/>
    </row>
    <row r="19" spans="1:18" s="1" customFormat="1" ht="20.25" customHeight="1">
      <c r="A19" s="386">
        <v>4</v>
      </c>
      <c r="B19" s="354" t="str">
        <f>+②各校入力用ｼｰﾄ!S25&amp;"　"&amp;②各校入力用ｼｰﾄ!T25</f>
        <v>　</v>
      </c>
      <c r="C19" s="354"/>
      <c r="D19" s="354"/>
      <c r="E19" s="354"/>
      <c r="F19" s="354"/>
      <c r="G19" s="354"/>
      <c r="H19" s="387" t="str">
        <f>+②各校入力用ｼｰﾄ!U25</f>
        <v/>
      </c>
      <c r="I19" s="387"/>
      <c r="J19" s="354" t="str">
        <f>+②各校入力用ｼｰﾄ!S26&amp;"　"&amp;②各校入力用ｼｰﾄ!T26</f>
        <v>　</v>
      </c>
      <c r="K19" s="354"/>
      <c r="L19" s="354"/>
      <c r="M19" s="354"/>
      <c r="N19" s="354"/>
      <c r="O19" s="354"/>
      <c r="P19" s="387" t="str">
        <f>②各校入力用ｼｰﾄ!U26</f>
        <v/>
      </c>
      <c r="Q19" s="387"/>
    </row>
    <row r="20" spans="1:18" s="1" customFormat="1" ht="29.25" customHeight="1">
      <c r="A20" s="386"/>
      <c r="B20" s="386" t="str">
        <f>+②各校入力用ｼｰﾄ!Q25&amp;"　"&amp;②各校入力用ｼｰﾄ!R25</f>
        <v>　</v>
      </c>
      <c r="C20" s="386"/>
      <c r="D20" s="386"/>
      <c r="E20" s="386"/>
      <c r="F20" s="386"/>
      <c r="G20" s="386"/>
      <c r="H20" s="387"/>
      <c r="I20" s="387"/>
      <c r="J20" s="386" t="str">
        <f>+②各校入力用ｼｰﾄ!Q26&amp;"　"&amp;②各校入力用ｼｰﾄ!R26</f>
        <v>　</v>
      </c>
      <c r="K20" s="386"/>
      <c r="L20" s="386"/>
      <c r="M20" s="386"/>
      <c r="N20" s="386"/>
      <c r="O20" s="386"/>
      <c r="P20" s="387"/>
      <c r="Q20" s="387"/>
    </row>
    <row r="21" spans="1:18" s="1" customFormat="1" ht="20.25" customHeight="1">
      <c r="A21" s="386"/>
      <c r="B21" s="354" t="str">
        <f>+②各校入力用ｼｰﾄ!W25</f>
        <v/>
      </c>
      <c r="C21" s="354"/>
      <c r="D21" s="354"/>
      <c r="E21" s="354"/>
      <c r="F21" s="354"/>
      <c r="G21" s="354"/>
      <c r="H21" s="387"/>
      <c r="I21" s="387"/>
      <c r="J21" s="354" t="str">
        <f>+②各校入力用ｼｰﾄ!W26</f>
        <v/>
      </c>
      <c r="K21" s="354"/>
      <c r="L21" s="354"/>
      <c r="M21" s="354"/>
      <c r="N21" s="354"/>
      <c r="O21" s="354"/>
      <c r="P21" s="387"/>
      <c r="Q21" s="387"/>
    </row>
    <row r="22" spans="1:18" s="1" customFormat="1" ht="20.25" customHeight="1">
      <c r="A22" s="386">
        <v>5</v>
      </c>
      <c r="B22" s="354" t="str">
        <f>+②各校入力用ｼｰﾄ!S27&amp;"　"&amp;②各校入力用ｼｰﾄ!T27</f>
        <v>　</v>
      </c>
      <c r="C22" s="354"/>
      <c r="D22" s="354"/>
      <c r="E22" s="354"/>
      <c r="F22" s="354"/>
      <c r="G22" s="354"/>
      <c r="H22" s="387" t="str">
        <f>+②各校入力用ｼｰﾄ!U27</f>
        <v/>
      </c>
      <c r="I22" s="387"/>
      <c r="J22" s="354" t="str">
        <f>+②各校入力用ｼｰﾄ!S28&amp;"　"&amp;②各校入力用ｼｰﾄ!T28</f>
        <v>　</v>
      </c>
      <c r="K22" s="354"/>
      <c r="L22" s="354"/>
      <c r="M22" s="354"/>
      <c r="N22" s="354"/>
      <c r="O22" s="354"/>
      <c r="P22" s="387" t="str">
        <f>②各校入力用ｼｰﾄ!U28</f>
        <v/>
      </c>
      <c r="Q22" s="387"/>
    </row>
    <row r="23" spans="1:18" s="1" customFormat="1" ht="29.25" customHeight="1">
      <c r="A23" s="386"/>
      <c r="B23" s="386" t="str">
        <f>+②各校入力用ｼｰﾄ!Q27&amp;"　"&amp;②各校入力用ｼｰﾄ!R27</f>
        <v>　</v>
      </c>
      <c r="C23" s="386"/>
      <c r="D23" s="386"/>
      <c r="E23" s="386"/>
      <c r="F23" s="386"/>
      <c r="G23" s="386"/>
      <c r="H23" s="387"/>
      <c r="I23" s="387"/>
      <c r="J23" s="386" t="str">
        <f>+②各校入力用ｼｰﾄ!Q28&amp;"　"&amp;②各校入力用ｼｰﾄ!R28</f>
        <v>　</v>
      </c>
      <c r="K23" s="386"/>
      <c r="L23" s="386"/>
      <c r="M23" s="386"/>
      <c r="N23" s="386"/>
      <c r="O23" s="386"/>
      <c r="P23" s="387"/>
      <c r="Q23" s="387"/>
    </row>
    <row r="24" spans="1:18" s="1" customFormat="1" ht="20.25" customHeight="1">
      <c r="A24" s="386"/>
      <c r="B24" s="354" t="str">
        <f>+②各校入力用ｼｰﾄ!W27</f>
        <v/>
      </c>
      <c r="C24" s="354"/>
      <c r="D24" s="354"/>
      <c r="E24" s="354"/>
      <c r="F24" s="354"/>
      <c r="G24" s="354"/>
      <c r="H24" s="387"/>
      <c r="I24" s="387"/>
      <c r="J24" s="354" t="str">
        <f>+②各校入力用ｼｰﾄ!W28</f>
        <v/>
      </c>
      <c r="K24" s="354"/>
      <c r="L24" s="354"/>
      <c r="M24" s="354"/>
      <c r="N24" s="354"/>
      <c r="O24" s="354"/>
      <c r="P24" s="387"/>
      <c r="Q24" s="387"/>
    </row>
    <row r="25" spans="1:18" s="1" customFormat="1" ht="20.25" customHeight="1">
      <c r="A25" s="386">
        <v>6</v>
      </c>
      <c r="B25" s="354" t="str">
        <f>+②各校入力用ｼｰﾄ!S29&amp;"　"&amp;②各校入力用ｼｰﾄ!T29</f>
        <v>　</v>
      </c>
      <c r="C25" s="354"/>
      <c r="D25" s="354"/>
      <c r="E25" s="354"/>
      <c r="F25" s="354"/>
      <c r="G25" s="354"/>
      <c r="H25" s="387" t="str">
        <f>+②各校入力用ｼｰﾄ!U29</f>
        <v/>
      </c>
      <c r="I25" s="387"/>
      <c r="J25" s="354" t="str">
        <f>+②各校入力用ｼｰﾄ!S30&amp;"　"&amp;②各校入力用ｼｰﾄ!T30</f>
        <v>　</v>
      </c>
      <c r="K25" s="354"/>
      <c r="L25" s="354"/>
      <c r="M25" s="354"/>
      <c r="N25" s="354"/>
      <c r="O25" s="354"/>
      <c r="P25" s="387" t="str">
        <f>②各校入力用ｼｰﾄ!U30</f>
        <v/>
      </c>
      <c r="Q25" s="387"/>
    </row>
    <row r="26" spans="1:18" s="1" customFormat="1" ht="29.25" customHeight="1">
      <c r="A26" s="386"/>
      <c r="B26" s="386" t="str">
        <f>+②各校入力用ｼｰﾄ!Q29&amp;"　"&amp;②各校入力用ｼｰﾄ!R29</f>
        <v>　</v>
      </c>
      <c r="C26" s="386"/>
      <c r="D26" s="386"/>
      <c r="E26" s="386"/>
      <c r="F26" s="386"/>
      <c r="G26" s="386"/>
      <c r="H26" s="387"/>
      <c r="I26" s="387"/>
      <c r="J26" s="386" t="str">
        <f>+②各校入力用ｼｰﾄ!Q30&amp;"　"&amp;②各校入力用ｼｰﾄ!R30</f>
        <v>　</v>
      </c>
      <c r="K26" s="386"/>
      <c r="L26" s="386"/>
      <c r="M26" s="386"/>
      <c r="N26" s="386"/>
      <c r="O26" s="386"/>
      <c r="P26" s="387"/>
      <c r="Q26" s="387"/>
    </row>
    <row r="27" spans="1:18" s="1" customFormat="1" ht="20.25" customHeight="1">
      <c r="A27" s="386"/>
      <c r="B27" s="354" t="str">
        <f>+②各校入力用ｼｰﾄ!W29</f>
        <v/>
      </c>
      <c r="C27" s="354"/>
      <c r="D27" s="354"/>
      <c r="E27" s="354"/>
      <c r="F27" s="354"/>
      <c r="G27" s="354"/>
      <c r="H27" s="387"/>
      <c r="I27" s="387"/>
      <c r="J27" s="354" t="str">
        <f>+②各校入力用ｼｰﾄ!W30</f>
        <v/>
      </c>
      <c r="K27" s="354"/>
      <c r="L27" s="354"/>
      <c r="M27" s="354"/>
      <c r="N27" s="354"/>
      <c r="O27" s="354"/>
      <c r="P27" s="387"/>
      <c r="Q27" s="387"/>
    </row>
    <row r="28" spans="1:18" s="1" customFormat="1" ht="15.75" customHeight="1">
      <c r="A28" s="68" t="s">
        <v>19</v>
      </c>
      <c r="B28" s="384" t="s">
        <v>20</v>
      </c>
      <c r="C28" s="384"/>
      <c r="D28" s="384"/>
      <c r="E28" s="384"/>
      <c r="F28" s="384"/>
      <c r="G28" s="384"/>
      <c r="H28" s="384"/>
      <c r="I28" s="384"/>
      <c r="J28" s="63"/>
      <c r="K28" s="63"/>
      <c r="L28" s="63"/>
      <c r="M28" s="63"/>
      <c r="N28" s="63"/>
      <c r="O28" s="63"/>
      <c r="P28" s="63"/>
      <c r="Q28" s="63"/>
    </row>
    <row r="29" spans="1:18" s="1" customFormat="1" ht="24" customHeight="1">
      <c r="A29" s="360" t="s">
        <v>7</v>
      </c>
      <c r="B29" s="360"/>
      <c r="C29" s="360"/>
      <c r="D29" s="360"/>
      <c r="E29" s="360"/>
      <c r="F29" s="360"/>
      <c r="G29" s="360"/>
      <c r="H29" s="360"/>
      <c r="I29" s="360"/>
      <c r="J29" s="360"/>
      <c r="K29" s="360"/>
      <c r="L29" s="360"/>
      <c r="M29" s="360"/>
      <c r="N29" s="360"/>
      <c r="O29" s="63"/>
      <c r="P29" s="63"/>
      <c r="Q29" s="63"/>
    </row>
    <row r="30" spans="1:18" s="1" customFormat="1" ht="24" customHeight="1">
      <c r="A30" s="63"/>
      <c r="B30" s="63"/>
      <c r="C30" s="63"/>
      <c r="D30" s="63"/>
      <c r="E30" s="63"/>
      <c r="F30" s="63"/>
      <c r="G30" s="63">
        <f>+②各校入力用ｼｰﾄ!C4</f>
        <v>0</v>
      </c>
      <c r="H30" s="63" t="s">
        <v>11</v>
      </c>
      <c r="I30" s="63">
        <f>+②各校入力用ｼｰﾄ!C5</f>
        <v>0</v>
      </c>
      <c r="J30" s="63" t="s">
        <v>12</v>
      </c>
      <c r="K30" s="63">
        <f>+②各校入力用ｼｰﾄ!C6</f>
        <v>0</v>
      </c>
      <c r="L30" s="63" t="s">
        <v>13</v>
      </c>
      <c r="M30" s="63"/>
      <c r="N30" s="63"/>
      <c r="O30" s="63"/>
      <c r="P30" s="63"/>
      <c r="Q30" s="63"/>
    </row>
    <row r="31" spans="1:18" s="1" customFormat="1" ht="45.75" customHeight="1">
      <c r="A31" s="63"/>
      <c r="B31" s="63"/>
      <c r="C31" s="385" t="str">
        <f>+②各校入力用ｼｰﾄ!E2</f>
        <v/>
      </c>
      <c r="D31" s="385"/>
      <c r="E31" s="385"/>
      <c r="F31" s="385"/>
      <c r="G31" s="385"/>
      <c r="H31" s="385" t="s">
        <v>14</v>
      </c>
      <c r="I31" s="385"/>
      <c r="J31" s="385"/>
      <c r="K31" s="385">
        <f>+②各校入力用ｼｰﾄ!C3</f>
        <v>0</v>
      </c>
      <c r="L31" s="385"/>
      <c r="M31" s="385"/>
      <c r="N31" s="385"/>
      <c r="O31" s="385"/>
      <c r="P31" s="385"/>
      <c r="Q31" s="63" t="s">
        <v>15</v>
      </c>
    </row>
    <row r="32" spans="1:18" s="1" customFormat="1" ht="56.25" customHeight="1">
      <c r="A32" s="369" t="s">
        <v>1120</v>
      </c>
      <c r="B32" s="369"/>
      <c r="C32" s="369"/>
      <c r="D32" s="369"/>
      <c r="E32" s="369"/>
      <c r="F32" s="369"/>
      <c r="G32" s="369"/>
      <c r="H32" s="369"/>
      <c r="I32" s="369"/>
      <c r="J32" s="220" t="s">
        <v>211</v>
      </c>
      <c r="K32" s="370" t="str">
        <f>K1</f>
        <v>大会名</v>
      </c>
      <c r="L32" s="370"/>
      <c r="M32" s="371" t="s">
        <v>213</v>
      </c>
      <c r="N32" s="371"/>
      <c r="O32" s="371"/>
      <c r="P32" s="371"/>
      <c r="Q32" s="371"/>
      <c r="R32" s="224" t="str">
        <f>IF(COUNTA(②各校入力用ｼｰﾄ!Q41:Q47)=0,"ベンチ入り指導者が入力されていません","")</f>
        <v/>
      </c>
    </row>
    <row r="33" spans="1:21" s="1" customFormat="1" ht="23.25" customHeight="1">
      <c r="A33" s="354" t="s">
        <v>16</v>
      </c>
      <c r="B33" s="354"/>
      <c r="C33" s="354">
        <f>C2</f>
        <v>0</v>
      </c>
      <c r="D33" s="354"/>
      <c r="E33" s="219"/>
      <c r="F33" s="219"/>
      <c r="G33" s="219"/>
      <c r="H33" s="219"/>
      <c r="I33" s="219"/>
      <c r="J33" s="219"/>
      <c r="K33" s="219"/>
      <c r="L33" s="219"/>
      <c r="M33" s="219"/>
      <c r="N33" s="219"/>
      <c r="O33" s="219"/>
      <c r="P33" s="219"/>
      <c r="Q33" s="219"/>
      <c r="R33" s="224" t="str">
        <f>IF(COUNTA(②各校入力用ｼｰﾄ!Q41:Q47)=0,"各校入力用シートに入力してください","")</f>
        <v/>
      </c>
    </row>
    <row r="34" spans="1:21" s="1" customFormat="1" ht="17.25" customHeight="1">
      <c r="A34" s="219"/>
      <c r="B34" s="219"/>
      <c r="C34" s="219"/>
      <c r="D34" s="219"/>
      <c r="E34" s="219"/>
      <c r="F34" s="219"/>
      <c r="G34" s="219"/>
      <c r="H34" s="219"/>
      <c r="I34" s="219"/>
      <c r="J34" s="219"/>
      <c r="K34" s="219"/>
      <c r="L34" s="219"/>
      <c r="M34" s="219"/>
      <c r="N34" s="219"/>
      <c r="O34" s="219"/>
      <c r="P34" s="219"/>
      <c r="Q34" s="219"/>
    </row>
    <row r="35" spans="1:21" s="1" customFormat="1" ht="33.75" customHeight="1">
      <c r="A35" s="354" t="s">
        <v>0</v>
      </c>
      <c r="B35" s="354"/>
      <c r="C35" s="354"/>
      <c r="D35" s="368" t="str">
        <f>D4</f>
        <v/>
      </c>
      <c r="E35" s="358"/>
      <c r="F35" s="358"/>
      <c r="G35" s="358"/>
      <c r="H35" s="358"/>
      <c r="I35" s="358"/>
      <c r="J35" s="366" t="s">
        <v>130</v>
      </c>
      <c r="K35" s="366"/>
      <c r="L35" s="366"/>
      <c r="M35" s="366"/>
      <c r="N35" s="366"/>
      <c r="O35" s="366"/>
      <c r="P35" s="366"/>
      <c r="Q35" s="367"/>
    </row>
    <row r="36" spans="1:21" s="1" customFormat="1" ht="33.75" customHeight="1">
      <c r="A36" s="354" t="s">
        <v>1</v>
      </c>
      <c r="B36" s="354"/>
      <c r="C36" s="354"/>
      <c r="D36" s="386">
        <f>D5</f>
        <v>0</v>
      </c>
      <c r="E36" s="386"/>
      <c r="F36" s="386"/>
      <c r="G36" s="386"/>
      <c r="H36" s="386"/>
      <c r="I36" s="386"/>
      <c r="J36" s="354" t="s">
        <v>2</v>
      </c>
      <c r="K36" s="354"/>
      <c r="L36" s="354"/>
      <c r="M36" s="390">
        <f>M5</f>
        <v>0</v>
      </c>
      <c r="N36" s="389"/>
      <c r="O36" s="389"/>
      <c r="P36" s="389"/>
      <c r="Q36" s="389"/>
    </row>
    <row r="37" spans="1:21" s="1" customFormat="1" ht="33.75" customHeight="1">
      <c r="A37" s="354" t="s">
        <v>245</v>
      </c>
      <c r="B37" s="354"/>
      <c r="C37" s="354"/>
      <c r="D37" s="388">
        <f>D6</f>
        <v>0</v>
      </c>
      <c r="E37" s="389"/>
      <c r="F37" s="389"/>
      <c r="G37" s="389"/>
      <c r="H37" s="389"/>
      <c r="I37" s="389"/>
      <c r="J37" s="354" t="s">
        <v>246</v>
      </c>
      <c r="K37" s="354"/>
      <c r="L37" s="354"/>
      <c r="M37" s="390">
        <f>M6</f>
        <v>0</v>
      </c>
      <c r="N37" s="389"/>
      <c r="O37" s="389"/>
      <c r="P37" s="389"/>
      <c r="Q37" s="389"/>
    </row>
    <row r="38" spans="1:21" s="1" customFormat="1" ht="20.25" customHeight="1">
      <c r="A38" s="386"/>
      <c r="B38" s="354" t="s">
        <v>3</v>
      </c>
      <c r="C38" s="354"/>
      <c r="D38" s="354"/>
      <c r="E38" s="354"/>
      <c r="F38" s="354"/>
      <c r="G38" s="354"/>
      <c r="H38" s="354" t="s">
        <v>10</v>
      </c>
      <c r="I38" s="354"/>
      <c r="J38" s="354" t="s">
        <v>3</v>
      </c>
      <c r="K38" s="354"/>
      <c r="L38" s="354"/>
      <c r="M38" s="354"/>
      <c r="N38" s="354"/>
      <c r="O38" s="354"/>
      <c r="P38" s="354" t="s">
        <v>10</v>
      </c>
      <c r="Q38" s="354"/>
      <c r="U38" s="69" t="s">
        <v>159</v>
      </c>
    </row>
    <row r="39" spans="1:21" s="1" customFormat="1" ht="20.25" customHeight="1">
      <c r="A39" s="386"/>
      <c r="B39" s="354" t="s">
        <v>4</v>
      </c>
      <c r="C39" s="354"/>
      <c r="D39" s="354"/>
      <c r="E39" s="354"/>
      <c r="F39" s="354"/>
      <c r="G39" s="354"/>
      <c r="H39" s="354"/>
      <c r="I39" s="354"/>
      <c r="J39" s="354" t="s">
        <v>5</v>
      </c>
      <c r="K39" s="354"/>
      <c r="L39" s="354"/>
      <c r="M39" s="354"/>
      <c r="N39" s="354"/>
      <c r="O39" s="354"/>
      <c r="P39" s="354"/>
      <c r="Q39" s="354"/>
    </row>
    <row r="40" spans="1:21" s="1" customFormat="1" ht="20.25" customHeight="1">
      <c r="A40" s="386"/>
      <c r="B40" s="354" t="s">
        <v>6</v>
      </c>
      <c r="C40" s="354"/>
      <c r="D40" s="354"/>
      <c r="E40" s="354"/>
      <c r="F40" s="354"/>
      <c r="G40" s="354"/>
      <c r="H40" s="354"/>
      <c r="I40" s="354"/>
      <c r="J40" s="354" t="s">
        <v>6</v>
      </c>
      <c r="K40" s="354"/>
      <c r="L40" s="354"/>
      <c r="M40" s="354"/>
      <c r="N40" s="354"/>
      <c r="O40" s="354"/>
      <c r="P40" s="354"/>
      <c r="Q40" s="354"/>
    </row>
    <row r="41" spans="1:21" s="1" customFormat="1" ht="20.25" customHeight="1">
      <c r="A41" s="386">
        <v>7</v>
      </c>
      <c r="B41" s="354" t="str">
        <f>+②各校入力用ｼｰﾄ!S31&amp;"　"&amp;②各校入力用ｼｰﾄ!T31</f>
        <v>　</v>
      </c>
      <c r="C41" s="354"/>
      <c r="D41" s="354"/>
      <c r="E41" s="354"/>
      <c r="F41" s="354"/>
      <c r="G41" s="354"/>
      <c r="H41" s="387" t="str">
        <f>+②各校入力用ｼｰﾄ!U31</f>
        <v/>
      </c>
      <c r="I41" s="387"/>
      <c r="J41" s="354" t="str">
        <f>+②各校入力用ｼｰﾄ!S32&amp;"　"&amp;②各校入力用ｼｰﾄ!T32</f>
        <v>　</v>
      </c>
      <c r="K41" s="354"/>
      <c r="L41" s="354"/>
      <c r="M41" s="354"/>
      <c r="N41" s="354"/>
      <c r="O41" s="354"/>
      <c r="P41" s="387" t="str">
        <f>②各校入力用ｼｰﾄ!U32</f>
        <v/>
      </c>
      <c r="Q41" s="387"/>
    </row>
    <row r="42" spans="1:21" s="1" customFormat="1" ht="29.25" customHeight="1">
      <c r="A42" s="386"/>
      <c r="B42" s="386" t="str">
        <f>+②各校入力用ｼｰﾄ!Q31&amp;"　"&amp;②各校入力用ｼｰﾄ!R31</f>
        <v>　</v>
      </c>
      <c r="C42" s="386"/>
      <c r="D42" s="386"/>
      <c r="E42" s="386"/>
      <c r="F42" s="386"/>
      <c r="G42" s="386"/>
      <c r="H42" s="387"/>
      <c r="I42" s="387"/>
      <c r="J42" s="386" t="str">
        <f>+②各校入力用ｼｰﾄ!Q32&amp;"　"&amp;②各校入力用ｼｰﾄ!R32</f>
        <v>　</v>
      </c>
      <c r="K42" s="386"/>
      <c r="L42" s="386"/>
      <c r="M42" s="386"/>
      <c r="N42" s="386"/>
      <c r="O42" s="386"/>
      <c r="P42" s="387"/>
      <c r="Q42" s="387"/>
    </row>
    <row r="43" spans="1:21" s="1" customFormat="1" ht="20.25" customHeight="1">
      <c r="A43" s="386"/>
      <c r="B43" s="354" t="str">
        <f>+②各校入力用ｼｰﾄ!W31</f>
        <v/>
      </c>
      <c r="C43" s="354"/>
      <c r="D43" s="354"/>
      <c r="E43" s="354"/>
      <c r="F43" s="354"/>
      <c r="G43" s="354"/>
      <c r="H43" s="387"/>
      <c r="I43" s="387"/>
      <c r="J43" s="354" t="str">
        <f>+②各校入力用ｼｰﾄ!W32</f>
        <v/>
      </c>
      <c r="K43" s="354"/>
      <c r="L43" s="354"/>
      <c r="M43" s="354"/>
      <c r="N43" s="354"/>
      <c r="O43" s="354"/>
      <c r="P43" s="387"/>
      <c r="Q43" s="387"/>
    </row>
    <row r="44" spans="1:21" s="1" customFormat="1" ht="20.25" customHeight="1">
      <c r="A44" s="386">
        <v>8</v>
      </c>
      <c r="B44" s="354" t="str">
        <f>+②各校入力用ｼｰﾄ!S33&amp;"　"&amp;②各校入力用ｼｰﾄ!T33</f>
        <v>　</v>
      </c>
      <c r="C44" s="354"/>
      <c r="D44" s="354"/>
      <c r="E44" s="354"/>
      <c r="F44" s="354"/>
      <c r="G44" s="354"/>
      <c r="H44" s="387" t="str">
        <f>+②各校入力用ｼｰﾄ!U33</f>
        <v/>
      </c>
      <c r="I44" s="387"/>
      <c r="J44" s="354" t="str">
        <f>+②各校入力用ｼｰﾄ!S34&amp;"　"&amp;②各校入力用ｼｰﾄ!T34</f>
        <v>　</v>
      </c>
      <c r="K44" s="354"/>
      <c r="L44" s="354"/>
      <c r="M44" s="354"/>
      <c r="N44" s="354"/>
      <c r="O44" s="354"/>
      <c r="P44" s="387" t="str">
        <f>②各校入力用ｼｰﾄ!U34</f>
        <v/>
      </c>
      <c r="Q44" s="387"/>
    </row>
    <row r="45" spans="1:21" s="1" customFormat="1" ht="29.25" customHeight="1">
      <c r="A45" s="386"/>
      <c r="B45" s="386" t="str">
        <f>+②各校入力用ｼｰﾄ!Q33&amp;"　"&amp;②各校入力用ｼｰﾄ!R33</f>
        <v>　</v>
      </c>
      <c r="C45" s="386"/>
      <c r="D45" s="386"/>
      <c r="E45" s="386"/>
      <c r="F45" s="386"/>
      <c r="G45" s="386"/>
      <c r="H45" s="387"/>
      <c r="I45" s="387"/>
      <c r="J45" s="386" t="str">
        <f>+②各校入力用ｼｰﾄ!Q34&amp;"　"&amp;②各校入力用ｼｰﾄ!R34</f>
        <v>　</v>
      </c>
      <c r="K45" s="386"/>
      <c r="L45" s="386"/>
      <c r="M45" s="386"/>
      <c r="N45" s="386"/>
      <c r="O45" s="386"/>
      <c r="P45" s="387"/>
      <c r="Q45" s="387"/>
    </row>
    <row r="46" spans="1:21" s="1" customFormat="1" ht="20.25" customHeight="1">
      <c r="A46" s="386"/>
      <c r="B46" s="354" t="str">
        <f>+②各校入力用ｼｰﾄ!W33</f>
        <v/>
      </c>
      <c r="C46" s="354"/>
      <c r="D46" s="354"/>
      <c r="E46" s="354"/>
      <c r="F46" s="354"/>
      <c r="G46" s="354"/>
      <c r="H46" s="387"/>
      <c r="I46" s="387"/>
      <c r="J46" s="354" t="str">
        <f>+②各校入力用ｼｰﾄ!W34</f>
        <v/>
      </c>
      <c r="K46" s="354"/>
      <c r="L46" s="354"/>
      <c r="M46" s="354"/>
      <c r="N46" s="354"/>
      <c r="O46" s="354"/>
      <c r="P46" s="387"/>
      <c r="Q46" s="387"/>
    </row>
    <row r="47" spans="1:21" s="1" customFormat="1" ht="20.25" customHeight="1">
      <c r="A47" s="386">
        <v>9</v>
      </c>
      <c r="B47" s="354" t="str">
        <f>+②各校入力用ｼｰﾄ!S35&amp;"　"&amp;②各校入力用ｼｰﾄ!T35</f>
        <v>　</v>
      </c>
      <c r="C47" s="354"/>
      <c r="D47" s="354"/>
      <c r="E47" s="354"/>
      <c r="F47" s="354"/>
      <c r="G47" s="354"/>
      <c r="H47" s="387" t="str">
        <f>+②各校入力用ｼｰﾄ!U35</f>
        <v/>
      </c>
      <c r="I47" s="387"/>
      <c r="J47" s="354" t="str">
        <f>+②各校入力用ｼｰﾄ!S36&amp;"　"&amp;②各校入力用ｼｰﾄ!T36</f>
        <v>　</v>
      </c>
      <c r="K47" s="354"/>
      <c r="L47" s="354"/>
      <c r="M47" s="354"/>
      <c r="N47" s="354"/>
      <c r="O47" s="354"/>
      <c r="P47" s="387" t="str">
        <f>②各校入力用ｼｰﾄ!U36</f>
        <v/>
      </c>
      <c r="Q47" s="387"/>
    </row>
    <row r="48" spans="1:21" s="1" customFormat="1" ht="29.25" customHeight="1">
      <c r="A48" s="386"/>
      <c r="B48" s="386" t="str">
        <f>+②各校入力用ｼｰﾄ!Q35&amp;"　"&amp;②各校入力用ｼｰﾄ!R35</f>
        <v>　</v>
      </c>
      <c r="C48" s="386"/>
      <c r="D48" s="386"/>
      <c r="E48" s="386"/>
      <c r="F48" s="386"/>
      <c r="G48" s="386"/>
      <c r="H48" s="387"/>
      <c r="I48" s="387"/>
      <c r="J48" s="386" t="str">
        <f>+②各校入力用ｼｰﾄ!Q36&amp;"　"&amp;②各校入力用ｼｰﾄ!R36</f>
        <v>　</v>
      </c>
      <c r="K48" s="386"/>
      <c r="L48" s="386"/>
      <c r="M48" s="386"/>
      <c r="N48" s="386"/>
      <c r="O48" s="386"/>
      <c r="P48" s="387"/>
      <c r="Q48" s="387"/>
    </row>
    <row r="49" spans="1:17" s="1" customFormat="1" ht="20.25" customHeight="1">
      <c r="A49" s="386"/>
      <c r="B49" s="354" t="str">
        <f>+②各校入力用ｼｰﾄ!W35</f>
        <v/>
      </c>
      <c r="C49" s="354"/>
      <c r="D49" s="354"/>
      <c r="E49" s="354"/>
      <c r="F49" s="354"/>
      <c r="G49" s="354"/>
      <c r="H49" s="387"/>
      <c r="I49" s="387"/>
      <c r="J49" s="354" t="str">
        <f>+②各校入力用ｼｰﾄ!W36</f>
        <v/>
      </c>
      <c r="K49" s="354"/>
      <c r="L49" s="354"/>
      <c r="M49" s="354"/>
      <c r="N49" s="354"/>
      <c r="O49" s="354"/>
      <c r="P49" s="387"/>
      <c r="Q49" s="387"/>
    </row>
    <row r="50" spans="1:17" s="1" customFormat="1" ht="20.25" customHeight="1">
      <c r="A50" s="386">
        <v>10</v>
      </c>
      <c r="B50" s="354" t="str">
        <f>+②各校入力用ｼｰﾄ!S37&amp;"　"&amp;②各校入力用ｼｰﾄ!T37</f>
        <v>　</v>
      </c>
      <c r="C50" s="354"/>
      <c r="D50" s="354"/>
      <c r="E50" s="354"/>
      <c r="F50" s="354"/>
      <c r="G50" s="354"/>
      <c r="H50" s="387" t="str">
        <f>+②各校入力用ｼｰﾄ!U37</f>
        <v/>
      </c>
      <c r="I50" s="387"/>
      <c r="J50" s="354" t="str">
        <f>+②各校入力用ｼｰﾄ!S38&amp;"　"&amp;②各校入力用ｼｰﾄ!T38</f>
        <v>　</v>
      </c>
      <c r="K50" s="354"/>
      <c r="L50" s="354"/>
      <c r="M50" s="354"/>
      <c r="N50" s="354"/>
      <c r="O50" s="354"/>
      <c r="P50" s="387" t="str">
        <f>②各校入力用ｼｰﾄ!U38</f>
        <v/>
      </c>
      <c r="Q50" s="387"/>
    </row>
    <row r="51" spans="1:17" s="1" customFormat="1" ht="29.25" customHeight="1">
      <c r="A51" s="386"/>
      <c r="B51" s="386" t="str">
        <f>+②各校入力用ｼｰﾄ!Q37&amp;"　"&amp;②各校入力用ｼｰﾄ!R37</f>
        <v>　</v>
      </c>
      <c r="C51" s="386"/>
      <c r="D51" s="386"/>
      <c r="E51" s="386"/>
      <c r="F51" s="386"/>
      <c r="G51" s="386"/>
      <c r="H51" s="387"/>
      <c r="I51" s="387"/>
      <c r="J51" s="386" t="str">
        <f>+②各校入力用ｼｰﾄ!Q38&amp;"　"&amp;②各校入力用ｼｰﾄ!R38</f>
        <v>　</v>
      </c>
      <c r="K51" s="386"/>
      <c r="L51" s="386"/>
      <c r="M51" s="386"/>
      <c r="N51" s="386"/>
      <c r="O51" s="386"/>
      <c r="P51" s="387"/>
      <c r="Q51" s="387"/>
    </row>
    <row r="52" spans="1:17" s="1" customFormat="1" ht="20.25" customHeight="1">
      <c r="A52" s="386"/>
      <c r="B52" s="354" t="str">
        <f>+②各校入力用ｼｰﾄ!W37</f>
        <v/>
      </c>
      <c r="C52" s="354"/>
      <c r="D52" s="354"/>
      <c r="E52" s="354"/>
      <c r="F52" s="354"/>
      <c r="G52" s="354"/>
      <c r="H52" s="387"/>
      <c r="I52" s="387"/>
      <c r="J52" s="354" t="str">
        <f>+②各校入力用ｼｰﾄ!W38</f>
        <v/>
      </c>
      <c r="K52" s="354"/>
      <c r="L52" s="354"/>
      <c r="M52" s="354"/>
      <c r="N52" s="354"/>
      <c r="O52" s="354"/>
      <c r="P52" s="387"/>
      <c r="Q52" s="387"/>
    </row>
    <row r="53" spans="1:17" s="1" customFormat="1" ht="20.25" customHeight="1">
      <c r="A53" s="386">
        <v>11</v>
      </c>
      <c r="B53" s="354" t="str">
        <f>+②各校入力用ｼｰﾄ!S39&amp;"　"&amp;②各校入力用ｼｰﾄ!T39</f>
        <v>　</v>
      </c>
      <c r="C53" s="354"/>
      <c r="D53" s="354"/>
      <c r="E53" s="354"/>
      <c r="F53" s="354"/>
      <c r="G53" s="354"/>
      <c r="H53" s="387" t="str">
        <f>+②各校入力用ｼｰﾄ!U39</f>
        <v/>
      </c>
      <c r="I53" s="387"/>
      <c r="J53" s="354" t="str">
        <f>+②各校入力用ｼｰﾄ!S40&amp;"　"&amp;②各校入力用ｼｰﾄ!T40</f>
        <v>　</v>
      </c>
      <c r="K53" s="354"/>
      <c r="L53" s="354"/>
      <c r="M53" s="354"/>
      <c r="N53" s="354"/>
      <c r="O53" s="354"/>
      <c r="P53" s="387" t="str">
        <f>②各校入力用ｼｰﾄ!U40</f>
        <v/>
      </c>
      <c r="Q53" s="387"/>
    </row>
    <row r="54" spans="1:17" s="1" customFormat="1" ht="29.25" customHeight="1">
      <c r="A54" s="386"/>
      <c r="B54" s="386" t="str">
        <f>+②各校入力用ｼｰﾄ!Q39&amp;"　"&amp;②各校入力用ｼｰﾄ!R39</f>
        <v>　</v>
      </c>
      <c r="C54" s="386"/>
      <c r="D54" s="386"/>
      <c r="E54" s="386"/>
      <c r="F54" s="386"/>
      <c r="G54" s="386"/>
      <c r="H54" s="387"/>
      <c r="I54" s="387"/>
      <c r="J54" s="386" t="str">
        <f>+②各校入力用ｼｰﾄ!Q40&amp;"　"&amp;②各校入力用ｼｰﾄ!R40</f>
        <v>　</v>
      </c>
      <c r="K54" s="386"/>
      <c r="L54" s="386"/>
      <c r="M54" s="386"/>
      <c r="N54" s="386"/>
      <c r="O54" s="386"/>
      <c r="P54" s="387"/>
      <c r="Q54" s="387"/>
    </row>
    <row r="55" spans="1:17" s="1" customFormat="1" ht="20.25" customHeight="1">
      <c r="A55" s="386"/>
      <c r="B55" s="354" t="str">
        <f>+②各校入力用ｼｰﾄ!W39</f>
        <v/>
      </c>
      <c r="C55" s="354"/>
      <c r="D55" s="354"/>
      <c r="E55" s="354"/>
      <c r="F55" s="354"/>
      <c r="G55" s="354"/>
      <c r="H55" s="387"/>
      <c r="I55" s="387"/>
      <c r="J55" s="354" t="str">
        <f>+②各校入力用ｼｰﾄ!W40</f>
        <v/>
      </c>
      <c r="K55" s="354"/>
      <c r="L55" s="354"/>
      <c r="M55" s="354"/>
      <c r="N55" s="354"/>
      <c r="O55" s="354"/>
      <c r="P55" s="387"/>
      <c r="Q55" s="387"/>
    </row>
    <row r="56" spans="1:17" s="1" customFormat="1" ht="20.25" customHeight="1">
      <c r="A56" s="386">
        <v>12</v>
      </c>
      <c r="B56" s="354" t="str">
        <f>+②各校入力用ｼｰﾄ!S41&amp;"　"&amp;②各校入力用ｼｰﾄ!T41</f>
        <v>　</v>
      </c>
      <c r="C56" s="354"/>
      <c r="D56" s="354"/>
      <c r="E56" s="354"/>
      <c r="F56" s="354"/>
      <c r="G56" s="354"/>
      <c r="H56" s="387" t="str">
        <f>+②各校入力用ｼｰﾄ!U41</f>
        <v/>
      </c>
      <c r="I56" s="387"/>
      <c r="J56" s="354" t="str">
        <f>+②各校入力用ｼｰﾄ!S42&amp;"　"&amp;②各校入力用ｼｰﾄ!T42</f>
        <v>　</v>
      </c>
      <c r="K56" s="354"/>
      <c r="L56" s="354"/>
      <c r="M56" s="354"/>
      <c r="N56" s="354"/>
      <c r="O56" s="354"/>
      <c r="P56" s="387" t="str">
        <f>②各校入力用ｼｰﾄ!U42</f>
        <v/>
      </c>
      <c r="Q56" s="387"/>
    </row>
    <row r="57" spans="1:17" s="1" customFormat="1" ht="29.25" customHeight="1">
      <c r="A57" s="386"/>
      <c r="B57" s="386" t="str">
        <f>+②各校入力用ｼｰﾄ!Q41&amp;"　"&amp;②各校入力用ｼｰﾄ!R41</f>
        <v>　</v>
      </c>
      <c r="C57" s="386"/>
      <c r="D57" s="386"/>
      <c r="E57" s="386"/>
      <c r="F57" s="386"/>
      <c r="G57" s="386"/>
      <c r="H57" s="387"/>
      <c r="I57" s="387"/>
      <c r="J57" s="386" t="str">
        <f>+②各校入力用ｼｰﾄ!Q42&amp;"　"&amp;②各校入力用ｼｰﾄ!R42</f>
        <v>　</v>
      </c>
      <c r="K57" s="386"/>
      <c r="L57" s="386"/>
      <c r="M57" s="386"/>
      <c r="N57" s="386"/>
      <c r="O57" s="386"/>
      <c r="P57" s="387"/>
      <c r="Q57" s="387"/>
    </row>
    <row r="58" spans="1:17" s="1" customFormat="1" ht="20.25" customHeight="1">
      <c r="A58" s="386"/>
      <c r="B58" s="354" t="str">
        <f>+②各校入力用ｼｰﾄ!W41</f>
        <v/>
      </c>
      <c r="C58" s="354"/>
      <c r="D58" s="354"/>
      <c r="E58" s="354"/>
      <c r="F58" s="354"/>
      <c r="G58" s="354"/>
      <c r="H58" s="387"/>
      <c r="I58" s="387"/>
      <c r="J58" s="354" t="str">
        <f>+②各校入力用ｼｰﾄ!W42</f>
        <v/>
      </c>
      <c r="K58" s="354"/>
      <c r="L58" s="354"/>
      <c r="M58" s="354"/>
      <c r="N58" s="354"/>
      <c r="O58" s="354"/>
      <c r="P58" s="387"/>
      <c r="Q58" s="387"/>
    </row>
    <row r="59" spans="1:17" s="1" customFormat="1" ht="15.75" customHeight="1">
      <c r="A59" s="68" t="s">
        <v>19</v>
      </c>
      <c r="B59" s="384" t="s">
        <v>20</v>
      </c>
      <c r="C59" s="384"/>
      <c r="D59" s="384"/>
      <c r="E59" s="384"/>
      <c r="F59" s="384"/>
      <c r="G59" s="384"/>
      <c r="H59" s="384"/>
      <c r="I59" s="384"/>
      <c r="J59" s="219"/>
      <c r="K59" s="219"/>
      <c r="L59" s="219"/>
      <c r="M59" s="219"/>
      <c r="N59" s="219"/>
      <c r="O59" s="219"/>
      <c r="P59" s="219"/>
      <c r="Q59" s="219"/>
    </row>
    <row r="60" spans="1:17" s="1" customFormat="1" ht="24" customHeight="1">
      <c r="A60" s="360" t="s">
        <v>7</v>
      </c>
      <c r="B60" s="360"/>
      <c r="C60" s="360"/>
      <c r="D60" s="360"/>
      <c r="E60" s="360"/>
      <c r="F60" s="360"/>
      <c r="G60" s="360"/>
      <c r="H60" s="360"/>
      <c r="I60" s="360"/>
      <c r="J60" s="360"/>
      <c r="K60" s="360"/>
      <c r="L60" s="360"/>
      <c r="M60" s="360"/>
      <c r="N60" s="360"/>
      <c r="O60" s="219"/>
      <c r="P60" s="219"/>
      <c r="Q60" s="219"/>
    </row>
    <row r="61" spans="1:17" s="1" customFormat="1" ht="24" customHeight="1">
      <c r="A61" s="219"/>
      <c r="B61" s="219"/>
      <c r="C61" s="219"/>
      <c r="D61" s="219"/>
      <c r="E61" s="219"/>
      <c r="F61" s="219"/>
      <c r="G61" s="219">
        <f>G30</f>
        <v>0</v>
      </c>
      <c r="H61" s="219" t="s">
        <v>11</v>
      </c>
      <c r="I61" s="222">
        <f>I30</f>
        <v>0</v>
      </c>
      <c r="J61" s="219" t="s">
        <v>12</v>
      </c>
      <c r="K61" s="222">
        <f>K30</f>
        <v>0</v>
      </c>
      <c r="L61" s="219" t="s">
        <v>13</v>
      </c>
      <c r="M61" s="219"/>
      <c r="N61" s="219"/>
      <c r="O61" s="219"/>
      <c r="P61" s="219"/>
      <c r="Q61" s="219"/>
    </row>
    <row r="62" spans="1:17" s="1" customFormat="1" ht="45.75" customHeight="1">
      <c r="A62" s="219"/>
      <c r="B62" s="219"/>
      <c r="C62" s="385" t="str">
        <f>C31</f>
        <v/>
      </c>
      <c r="D62" s="385"/>
      <c r="E62" s="385"/>
      <c r="F62" s="385"/>
      <c r="G62" s="385"/>
      <c r="H62" s="385" t="s">
        <v>14</v>
      </c>
      <c r="I62" s="385"/>
      <c r="J62" s="385"/>
      <c r="K62" s="385">
        <f>K31</f>
        <v>0</v>
      </c>
      <c r="L62" s="385"/>
      <c r="M62" s="385"/>
      <c r="N62" s="385"/>
      <c r="O62" s="385"/>
      <c r="P62" s="385"/>
      <c r="Q62" s="219" t="s">
        <v>15</v>
      </c>
    </row>
  </sheetData>
  <mergeCells count="168">
    <mergeCell ref="J4:Q4"/>
    <mergeCell ref="J5:L5"/>
    <mergeCell ref="M5:Q5"/>
    <mergeCell ref="D6:I6"/>
    <mergeCell ref="J7:O7"/>
    <mergeCell ref="P7:Q9"/>
    <mergeCell ref="J8:O8"/>
    <mergeCell ref="J9:O9"/>
    <mergeCell ref="H7:I9"/>
    <mergeCell ref="K1:L1"/>
    <mergeCell ref="M1:Q1"/>
    <mergeCell ref="B10:G10"/>
    <mergeCell ref="B11:G11"/>
    <mergeCell ref="H10:I12"/>
    <mergeCell ref="J10:O10"/>
    <mergeCell ref="P10:Q12"/>
    <mergeCell ref="J11:O11"/>
    <mergeCell ref="J12:O12"/>
    <mergeCell ref="A2:B2"/>
    <mergeCell ref="B12:G12"/>
    <mergeCell ref="J6:L6"/>
    <mergeCell ref="M6:Q6"/>
    <mergeCell ref="C2:D2"/>
    <mergeCell ref="A4:C4"/>
    <mergeCell ref="A1:I1"/>
    <mergeCell ref="A7:A9"/>
    <mergeCell ref="D4:I4"/>
    <mergeCell ref="B7:G7"/>
    <mergeCell ref="B8:G8"/>
    <mergeCell ref="B9:G9"/>
    <mergeCell ref="A6:C6"/>
    <mergeCell ref="A5:C5"/>
    <mergeCell ref="D5:I5"/>
    <mergeCell ref="B22:G22"/>
    <mergeCell ref="B23:G23"/>
    <mergeCell ref="B24:G24"/>
    <mergeCell ref="B25:G25"/>
    <mergeCell ref="B26:G26"/>
    <mergeCell ref="A10:A12"/>
    <mergeCell ref="A13:A15"/>
    <mergeCell ref="A22:A24"/>
    <mergeCell ref="A25:A27"/>
    <mergeCell ref="A16:A18"/>
    <mergeCell ref="A19:A21"/>
    <mergeCell ref="B14:G14"/>
    <mergeCell ref="B15:G15"/>
    <mergeCell ref="B18:G18"/>
    <mergeCell ref="B19:G19"/>
    <mergeCell ref="B16:G16"/>
    <mergeCell ref="B17:G17"/>
    <mergeCell ref="B13:G13"/>
    <mergeCell ref="B20:G20"/>
    <mergeCell ref="B21:G21"/>
    <mergeCell ref="J16:O16"/>
    <mergeCell ref="P16:Q18"/>
    <mergeCell ref="J17:O17"/>
    <mergeCell ref="J18:O18"/>
    <mergeCell ref="J13:O13"/>
    <mergeCell ref="P13:Q15"/>
    <mergeCell ref="J14:O14"/>
    <mergeCell ref="J15:O15"/>
    <mergeCell ref="H13:I15"/>
    <mergeCell ref="H16:I18"/>
    <mergeCell ref="J19:O19"/>
    <mergeCell ref="P19:Q21"/>
    <mergeCell ref="J20:O20"/>
    <mergeCell ref="J21:O21"/>
    <mergeCell ref="H22:I24"/>
    <mergeCell ref="J22:O22"/>
    <mergeCell ref="P22:Q24"/>
    <mergeCell ref="J23:O23"/>
    <mergeCell ref="J24:O24"/>
    <mergeCell ref="H19:I21"/>
    <mergeCell ref="C31:G31"/>
    <mergeCell ref="H31:J31"/>
    <mergeCell ref="K31:P31"/>
    <mergeCell ref="J25:O25"/>
    <mergeCell ref="P25:Q27"/>
    <mergeCell ref="J26:O26"/>
    <mergeCell ref="J27:O27"/>
    <mergeCell ref="B28:I28"/>
    <mergeCell ref="A29:N29"/>
    <mergeCell ref="H25:I27"/>
    <mergeCell ref="B27:G27"/>
    <mergeCell ref="A35:C35"/>
    <mergeCell ref="D35:I35"/>
    <mergeCell ref="J35:Q35"/>
    <mergeCell ref="A36:C36"/>
    <mergeCell ref="D36:I36"/>
    <mergeCell ref="J36:L36"/>
    <mergeCell ref="M36:Q36"/>
    <mergeCell ref="A32:I32"/>
    <mergeCell ref="K32:L32"/>
    <mergeCell ref="M32:Q32"/>
    <mergeCell ref="A33:B33"/>
    <mergeCell ref="C33:D33"/>
    <mergeCell ref="A37:C37"/>
    <mergeCell ref="D37:I37"/>
    <mergeCell ref="J37:L37"/>
    <mergeCell ref="M37:Q37"/>
    <mergeCell ref="A38:A40"/>
    <mergeCell ref="B38:G38"/>
    <mergeCell ref="H38:I40"/>
    <mergeCell ref="J38:O38"/>
    <mergeCell ref="P38:Q40"/>
    <mergeCell ref="B39:G39"/>
    <mergeCell ref="J39:O39"/>
    <mergeCell ref="B40:G40"/>
    <mergeCell ref="J40:O40"/>
    <mergeCell ref="A41:A43"/>
    <mergeCell ref="B41:G41"/>
    <mergeCell ref="H41:I43"/>
    <mergeCell ref="J41:O41"/>
    <mergeCell ref="P41:Q43"/>
    <mergeCell ref="B42:G42"/>
    <mergeCell ref="J42:O42"/>
    <mergeCell ref="B43:G43"/>
    <mergeCell ref="J43:O43"/>
    <mergeCell ref="A44:A46"/>
    <mergeCell ref="B44:G44"/>
    <mergeCell ref="H44:I46"/>
    <mergeCell ref="J44:O44"/>
    <mergeCell ref="P44:Q46"/>
    <mergeCell ref="B45:G45"/>
    <mergeCell ref="J45:O45"/>
    <mergeCell ref="B46:G46"/>
    <mergeCell ref="J46:O46"/>
    <mergeCell ref="A47:A49"/>
    <mergeCell ref="B47:G47"/>
    <mergeCell ref="H47:I49"/>
    <mergeCell ref="J47:O47"/>
    <mergeCell ref="P47:Q49"/>
    <mergeCell ref="B48:G48"/>
    <mergeCell ref="J48:O48"/>
    <mergeCell ref="B49:G49"/>
    <mergeCell ref="J49:O49"/>
    <mergeCell ref="A50:A52"/>
    <mergeCell ref="B50:G50"/>
    <mergeCell ref="H50:I52"/>
    <mergeCell ref="J50:O50"/>
    <mergeCell ref="P50:Q52"/>
    <mergeCell ref="B51:G51"/>
    <mergeCell ref="J51:O51"/>
    <mergeCell ref="B52:G52"/>
    <mergeCell ref="J52:O52"/>
    <mergeCell ref="A53:A55"/>
    <mergeCell ref="B53:G53"/>
    <mergeCell ref="H53:I55"/>
    <mergeCell ref="J53:O53"/>
    <mergeCell ref="P53:Q55"/>
    <mergeCell ref="B54:G54"/>
    <mergeCell ref="J54:O54"/>
    <mergeCell ref="B55:G55"/>
    <mergeCell ref="J55:O55"/>
    <mergeCell ref="B59:I59"/>
    <mergeCell ref="A60:N60"/>
    <mergeCell ref="C62:G62"/>
    <mergeCell ref="H62:J62"/>
    <mergeCell ref="K62:P62"/>
    <mergeCell ref="A56:A58"/>
    <mergeCell ref="B56:G56"/>
    <mergeCell ref="H56:I58"/>
    <mergeCell ref="J56:O56"/>
    <mergeCell ref="P56:Q58"/>
    <mergeCell ref="B57:G57"/>
    <mergeCell ref="J57:O57"/>
    <mergeCell ref="B58:G58"/>
    <mergeCell ref="J58:O58"/>
  </mergeCells>
  <phoneticPr fontId="3"/>
  <pageMargins left="0.75" right="0.75" top="1" bottom="1" header="0.51200000000000001" footer="0.51200000000000001"/>
  <pageSetup paperSize="9" scale="96"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V62"/>
  <sheetViews>
    <sheetView tabSelected="1" view="pageBreakPreview" topLeftCell="A31" zoomScaleNormal="100" workbookViewId="0">
      <selection activeCell="J36" sqref="J36:L36"/>
    </sheetView>
  </sheetViews>
  <sheetFormatPr defaultColWidth="4.75" defaultRowHeight="13.5"/>
  <cols>
    <col min="1" max="1" width="6" customWidth="1"/>
  </cols>
  <sheetData>
    <row r="1" spans="1:22" s="1" customFormat="1" ht="56.25" customHeight="1">
      <c r="A1" s="369" t="s">
        <v>210</v>
      </c>
      <c r="B1" s="369"/>
      <c r="C1" s="369"/>
      <c r="D1" s="369"/>
      <c r="E1" s="369"/>
      <c r="F1" s="369"/>
      <c r="G1" s="369"/>
      <c r="H1" s="369"/>
      <c r="I1" s="369"/>
      <c r="J1" s="101" t="s">
        <v>211</v>
      </c>
      <c r="K1" s="370" t="str">
        <f>+②各校入力用ｼｰﾄ!$A$14</f>
        <v>大会名</v>
      </c>
      <c r="L1" s="370"/>
      <c r="M1" s="371" t="s">
        <v>214</v>
      </c>
      <c r="N1" s="371"/>
      <c r="O1" s="371"/>
      <c r="P1" s="371"/>
      <c r="Q1" s="371"/>
      <c r="R1" s="225" t="str">
        <f>IF(COUNTA(②各校入力用ｼｰﾄ!R46:R52)=0,"ベンチ入り指導者が入力されていません","")</f>
        <v>ベンチ入り指導者が入力されていません</v>
      </c>
    </row>
    <row r="2" spans="1:22" s="1" customFormat="1" ht="23.25" customHeight="1">
      <c r="A2" s="354" t="s">
        <v>16</v>
      </c>
      <c r="B2" s="354"/>
      <c r="C2" s="354">
        <f>+②各校入力用ｼｰﾄ!C2</f>
        <v>0</v>
      </c>
      <c r="D2" s="354"/>
      <c r="E2" s="63"/>
      <c r="F2" s="63"/>
      <c r="G2" s="63"/>
      <c r="H2" s="63"/>
      <c r="I2" s="63"/>
      <c r="J2" s="63"/>
      <c r="K2" s="63"/>
      <c r="L2" s="63"/>
      <c r="M2" s="63"/>
      <c r="N2" s="63"/>
      <c r="O2" s="63"/>
      <c r="P2" s="63"/>
      <c r="Q2" s="63"/>
      <c r="R2" s="225" t="str">
        <f>IF(COUNTA(②各校入力用ｼｰﾄ!R46:R52)=0,"各校入力用シートに入力してください","")</f>
        <v>各校入力用シートに入力してください</v>
      </c>
    </row>
    <row r="3" spans="1:22" s="1" customFormat="1" ht="17.25" customHeight="1">
      <c r="A3" s="63"/>
      <c r="B3" s="63"/>
      <c r="C3" s="63"/>
      <c r="D3" s="63"/>
      <c r="E3" s="63"/>
      <c r="F3" s="63"/>
      <c r="G3" s="63"/>
      <c r="H3" s="63"/>
      <c r="I3" s="63"/>
      <c r="J3" s="63"/>
      <c r="K3" s="63"/>
      <c r="L3" s="63"/>
      <c r="M3" s="63"/>
      <c r="N3" s="63"/>
      <c r="O3" s="63"/>
      <c r="P3" s="63"/>
      <c r="Q3" s="63"/>
    </row>
    <row r="4" spans="1:22" s="1" customFormat="1" ht="33.75" customHeight="1">
      <c r="A4" s="354" t="s">
        <v>0</v>
      </c>
      <c r="B4" s="354"/>
      <c r="C4" s="354"/>
      <c r="D4" s="368" t="str">
        <f>②各校入力用ｼｰﾄ!E2</f>
        <v/>
      </c>
      <c r="E4" s="358"/>
      <c r="F4" s="358"/>
      <c r="G4" s="358"/>
      <c r="H4" s="358"/>
      <c r="I4" s="358"/>
      <c r="J4" s="366" t="s">
        <v>133</v>
      </c>
      <c r="K4" s="366"/>
      <c r="L4" s="366"/>
      <c r="M4" s="366"/>
      <c r="N4" s="366"/>
      <c r="O4" s="366"/>
      <c r="P4" s="366"/>
      <c r="Q4" s="367"/>
    </row>
    <row r="5" spans="1:22" s="1" customFormat="1" ht="33.75" customHeight="1">
      <c r="A5" s="354" t="s">
        <v>1</v>
      </c>
      <c r="B5" s="354"/>
      <c r="C5" s="354"/>
      <c r="D5" s="386">
        <f>②各校入力用ｼｰﾄ!O50</f>
        <v>0</v>
      </c>
      <c r="E5" s="386"/>
      <c r="F5" s="386"/>
      <c r="G5" s="386"/>
      <c r="H5" s="386"/>
      <c r="I5" s="386"/>
      <c r="J5" s="354" t="s">
        <v>2</v>
      </c>
      <c r="K5" s="354"/>
      <c r="L5" s="354"/>
      <c r="M5" s="388">
        <f>②各校入力用ｼｰﾄ!O51</f>
        <v>0</v>
      </c>
      <c r="N5" s="389"/>
      <c r="O5" s="389"/>
      <c r="P5" s="389"/>
      <c r="Q5" s="389"/>
    </row>
    <row r="6" spans="1:22" s="1" customFormat="1" ht="33.75" customHeight="1">
      <c r="A6" s="354" t="s">
        <v>245</v>
      </c>
      <c r="B6" s="354"/>
      <c r="C6" s="354"/>
      <c r="D6" s="388">
        <f>②各校入力用ｼｰﾄ!O53</f>
        <v>0</v>
      </c>
      <c r="E6" s="389"/>
      <c r="F6" s="389"/>
      <c r="G6" s="389"/>
      <c r="H6" s="389"/>
      <c r="I6" s="389"/>
      <c r="J6" s="391" t="s">
        <v>246</v>
      </c>
      <c r="K6" s="391"/>
      <c r="L6" s="391"/>
      <c r="M6" s="388">
        <f>②各校入力用ｼｰﾄ!O52</f>
        <v>0</v>
      </c>
      <c r="N6" s="389"/>
      <c r="O6" s="389"/>
      <c r="P6" s="389"/>
      <c r="Q6" s="389"/>
      <c r="S6" s="226" t="s">
        <v>1123</v>
      </c>
    </row>
    <row r="7" spans="1:22" s="1" customFormat="1" ht="20.25" customHeight="1">
      <c r="A7" s="386"/>
      <c r="B7" s="354" t="s">
        <v>3</v>
      </c>
      <c r="C7" s="354"/>
      <c r="D7" s="354"/>
      <c r="E7" s="354"/>
      <c r="F7" s="354"/>
      <c r="G7" s="354"/>
      <c r="H7" s="354" t="s">
        <v>10</v>
      </c>
      <c r="I7" s="354"/>
      <c r="J7" s="354" t="s">
        <v>3</v>
      </c>
      <c r="K7" s="354"/>
      <c r="L7" s="354"/>
      <c r="M7" s="354"/>
      <c r="N7" s="354"/>
      <c r="O7" s="354"/>
      <c r="P7" s="354" t="s">
        <v>10</v>
      </c>
      <c r="Q7" s="354"/>
      <c r="V7" s="69" t="s">
        <v>159</v>
      </c>
    </row>
    <row r="8" spans="1:22" s="1" customFormat="1" ht="20.25" customHeight="1">
      <c r="A8" s="386"/>
      <c r="B8" s="354" t="s">
        <v>4</v>
      </c>
      <c r="C8" s="354"/>
      <c r="D8" s="354"/>
      <c r="E8" s="354"/>
      <c r="F8" s="354"/>
      <c r="G8" s="354"/>
      <c r="H8" s="354"/>
      <c r="I8" s="354"/>
      <c r="J8" s="354" t="s">
        <v>5</v>
      </c>
      <c r="K8" s="354"/>
      <c r="L8" s="354"/>
      <c r="M8" s="354"/>
      <c r="N8" s="354"/>
      <c r="O8" s="354"/>
      <c r="P8" s="354"/>
      <c r="Q8" s="354"/>
    </row>
    <row r="9" spans="1:22" s="1" customFormat="1" ht="20.25" customHeight="1">
      <c r="A9" s="386"/>
      <c r="B9" s="354" t="s">
        <v>6</v>
      </c>
      <c r="C9" s="354"/>
      <c r="D9" s="354"/>
      <c r="E9" s="354"/>
      <c r="F9" s="354"/>
      <c r="G9" s="354"/>
      <c r="H9" s="354"/>
      <c r="I9" s="354"/>
      <c r="J9" s="354" t="s">
        <v>6</v>
      </c>
      <c r="K9" s="354"/>
      <c r="L9" s="354"/>
      <c r="M9" s="354"/>
      <c r="N9" s="354"/>
      <c r="O9" s="354"/>
      <c r="P9" s="354"/>
      <c r="Q9" s="354"/>
    </row>
    <row r="10" spans="1:22" s="1" customFormat="1" ht="20.25" customHeight="1">
      <c r="A10" s="386">
        <v>1</v>
      </c>
      <c r="B10" s="354" t="str">
        <f>+②各校入力用ｼｰﾄ!S55&amp;"　"&amp;②各校入力用ｼｰﾄ!T55</f>
        <v>　</v>
      </c>
      <c r="C10" s="354"/>
      <c r="D10" s="354"/>
      <c r="E10" s="354"/>
      <c r="F10" s="354"/>
      <c r="G10" s="354"/>
      <c r="H10" s="387" t="str">
        <f>+②各校入力用ｼｰﾄ!U55</f>
        <v/>
      </c>
      <c r="I10" s="387"/>
      <c r="J10" s="354" t="str">
        <f>+②各校入力用ｼｰﾄ!S56&amp;"　"&amp;②各校入力用ｼｰﾄ!T56</f>
        <v>　</v>
      </c>
      <c r="K10" s="354"/>
      <c r="L10" s="354"/>
      <c r="M10" s="354"/>
      <c r="N10" s="354"/>
      <c r="O10" s="354"/>
      <c r="P10" s="387" t="str">
        <f>②各校入力用ｼｰﾄ!U56</f>
        <v/>
      </c>
      <c r="Q10" s="387"/>
    </row>
    <row r="11" spans="1:22" s="1" customFormat="1" ht="29.25" customHeight="1">
      <c r="A11" s="386"/>
      <c r="B11" s="386" t="str">
        <f>+②各校入力用ｼｰﾄ!Q55&amp;"　"&amp;②各校入力用ｼｰﾄ!R55</f>
        <v>　</v>
      </c>
      <c r="C11" s="386"/>
      <c r="D11" s="386"/>
      <c r="E11" s="386"/>
      <c r="F11" s="386"/>
      <c r="G11" s="386"/>
      <c r="H11" s="387"/>
      <c r="I11" s="387"/>
      <c r="J11" s="386" t="str">
        <f>+②各校入力用ｼｰﾄ!Q56&amp;"　"&amp;②各校入力用ｼｰﾄ!R56</f>
        <v>　</v>
      </c>
      <c r="K11" s="386"/>
      <c r="L11" s="386"/>
      <c r="M11" s="386"/>
      <c r="N11" s="386"/>
      <c r="O11" s="386"/>
      <c r="P11" s="387"/>
      <c r="Q11" s="387"/>
    </row>
    <row r="12" spans="1:22" s="1" customFormat="1" ht="20.25" customHeight="1">
      <c r="A12" s="386"/>
      <c r="B12" s="354" t="str">
        <f>+②各校入力用ｼｰﾄ!W55</f>
        <v/>
      </c>
      <c r="C12" s="354"/>
      <c r="D12" s="354"/>
      <c r="E12" s="354"/>
      <c r="F12" s="354"/>
      <c r="G12" s="354"/>
      <c r="H12" s="387"/>
      <c r="I12" s="387"/>
      <c r="J12" s="354" t="str">
        <f>+②各校入力用ｼｰﾄ!W56</f>
        <v/>
      </c>
      <c r="K12" s="354"/>
      <c r="L12" s="354"/>
      <c r="M12" s="354"/>
      <c r="N12" s="354"/>
      <c r="O12" s="354"/>
      <c r="P12" s="387"/>
      <c r="Q12" s="387"/>
    </row>
    <row r="13" spans="1:22" s="1" customFormat="1" ht="20.25" customHeight="1">
      <c r="A13" s="386">
        <v>2</v>
      </c>
      <c r="B13" s="354" t="str">
        <f>+②各校入力用ｼｰﾄ!S57&amp;"　"&amp;②各校入力用ｼｰﾄ!T57</f>
        <v>　</v>
      </c>
      <c r="C13" s="354"/>
      <c r="D13" s="354"/>
      <c r="E13" s="354"/>
      <c r="F13" s="354"/>
      <c r="G13" s="354"/>
      <c r="H13" s="387" t="str">
        <f>+②各校入力用ｼｰﾄ!U57</f>
        <v/>
      </c>
      <c r="I13" s="387"/>
      <c r="J13" s="354" t="str">
        <f>+②各校入力用ｼｰﾄ!S58&amp;"　"&amp;②各校入力用ｼｰﾄ!T58</f>
        <v>　</v>
      </c>
      <c r="K13" s="354"/>
      <c r="L13" s="354"/>
      <c r="M13" s="354"/>
      <c r="N13" s="354"/>
      <c r="O13" s="354"/>
      <c r="P13" s="387" t="str">
        <f>②各校入力用ｼｰﾄ!U58</f>
        <v/>
      </c>
      <c r="Q13" s="387"/>
    </row>
    <row r="14" spans="1:22" s="1" customFormat="1" ht="29.25" customHeight="1">
      <c r="A14" s="386"/>
      <c r="B14" s="386" t="str">
        <f>+②各校入力用ｼｰﾄ!Q57&amp;"　"&amp;②各校入力用ｼｰﾄ!R57</f>
        <v>　</v>
      </c>
      <c r="C14" s="386"/>
      <c r="D14" s="386"/>
      <c r="E14" s="386"/>
      <c r="F14" s="386"/>
      <c r="G14" s="386"/>
      <c r="H14" s="387"/>
      <c r="I14" s="387"/>
      <c r="J14" s="386" t="str">
        <f>+②各校入力用ｼｰﾄ!Q58&amp;"　"&amp;②各校入力用ｼｰﾄ!R58</f>
        <v>　</v>
      </c>
      <c r="K14" s="386"/>
      <c r="L14" s="386"/>
      <c r="M14" s="386"/>
      <c r="N14" s="386"/>
      <c r="O14" s="386"/>
      <c r="P14" s="387"/>
      <c r="Q14" s="387"/>
    </row>
    <row r="15" spans="1:22" s="1" customFormat="1" ht="20.25" customHeight="1">
      <c r="A15" s="386"/>
      <c r="B15" s="354" t="str">
        <f>+②各校入力用ｼｰﾄ!W57</f>
        <v/>
      </c>
      <c r="C15" s="354"/>
      <c r="D15" s="354"/>
      <c r="E15" s="354"/>
      <c r="F15" s="354"/>
      <c r="G15" s="354"/>
      <c r="H15" s="387"/>
      <c r="I15" s="387"/>
      <c r="J15" s="354" t="str">
        <f>+②各校入力用ｼｰﾄ!W58</f>
        <v/>
      </c>
      <c r="K15" s="354"/>
      <c r="L15" s="354"/>
      <c r="M15" s="354"/>
      <c r="N15" s="354"/>
      <c r="O15" s="354"/>
      <c r="P15" s="387"/>
      <c r="Q15" s="387"/>
    </row>
    <row r="16" spans="1:22" s="1" customFormat="1" ht="20.25" customHeight="1">
      <c r="A16" s="386">
        <v>3</v>
      </c>
      <c r="B16" s="354" t="str">
        <f>+②各校入力用ｼｰﾄ!S59&amp;"　"&amp;②各校入力用ｼｰﾄ!T59</f>
        <v>　</v>
      </c>
      <c r="C16" s="354"/>
      <c r="D16" s="354"/>
      <c r="E16" s="354"/>
      <c r="F16" s="354"/>
      <c r="G16" s="354"/>
      <c r="H16" s="387" t="str">
        <f>+②各校入力用ｼｰﾄ!U59</f>
        <v/>
      </c>
      <c r="I16" s="387"/>
      <c r="J16" s="354" t="str">
        <f>+②各校入力用ｼｰﾄ!S60&amp;"　"&amp;②各校入力用ｼｰﾄ!T60</f>
        <v>　</v>
      </c>
      <c r="K16" s="354"/>
      <c r="L16" s="354"/>
      <c r="M16" s="354"/>
      <c r="N16" s="354"/>
      <c r="O16" s="354"/>
      <c r="P16" s="387" t="str">
        <f>②各校入力用ｼｰﾄ!U60</f>
        <v/>
      </c>
      <c r="Q16" s="387"/>
    </row>
    <row r="17" spans="1:18" s="1" customFormat="1" ht="29.25" customHeight="1">
      <c r="A17" s="386"/>
      <c r="B17" s="386" t="str">
        <f>+②各校入力用ｼｰﾄ!Q59&amp;"　"&amp;②各校入力用ｼｰﾄ!R59</f>
        <v>　</v>
      </c>
      <c r="C17" s="386"/>
      <c r="D17" s="386"/>
      <c r="E17" s="386"/>
      <c r="F17" s="386"/>
      <c r="G17" s="386"/>
      <c r="H17" s="387"/>
      <c r="I17" s="387"/>
      <c r="J17" s="386" t="str">
        <f>+②各校入力用ｼｰﾄ!Q60&amp;"　"&amp;②各校入力用ｼｰﾄ!R60</f>
        <v>　</v>
      </c>
      <c r="K17" s="386"/>
      <c r="L17" s="386"/>
      <c r="M17" s="386"/>
      <c r="N17" s="386"/>
      <c r="O17" s="386"/>
      <c r="P17" s="387"/>
      <c r="Q17" s="387"/>
    </row>
    <row r="18" spans="1:18" s="1" customFormat="1" ht="20.25" customHeight="1">
      <c r="A18" s="386"/>
      <c r="B18" s="354" t="str">
        <f>+②各校入力用ｼｰﾄ!W59</f>
        <v/>
      </c>
      <c r="C18" s="354"/>
      <c r="D18" s="354"/>
      <c r="E18" s="354"/>
      <c r="F18" s="354"/>
      <c r="G18" s="354"/>
      <c r="H18" s="387"/>
      <c r="I18" s="387"/>
      <c r="J18" s="354" t="str">
        <f>+②各校入力用ｼｰﾄ!W60</f>
        <v/>
      </c>
      <c r="K18" s="354"/>
      <c r="L18" s="354"/>
      <c r="M18" s="354"/>
      <c r="N18" s="354"/>
      <c r="O18" s="354"/>
      <c r="P18" s="387"/>
      <c r="Q18" s="387"/>
    </row>
    <row r="19" spans="1:18" s="1" customFormat="1" ht="20.25" customHeight="1">
      <c r="A19" s="386">
        <v>4</v>
      </c>
      <c r="B19" s="354" t="str">
        <f>+②各校入力用ｼｰﾄ!S61&amp;"　"&amp;②各校入力用ｼｰﾄ!T61</f>
        <v>　</v>
      </c>
      <c r="C19" s="354"/>
      <c r="D19" s="354"/>
      <c r="E19" s="354"/>
      <c r="F19" s="354"/>
      <c r="G19" s="354"/>
      <c r="H19" s="387" t="str">
        <f>+②各校入力用ｼｰﾄ!U61</f>
        <v/>
      </c>
      <c r="I19" s="387"/>
      <c r="J19" s="354" t="str">
        <f>+②各校入力用ｼｰﾄ!S62&amp;"　"&amp;②各校入力用ｼｰﾄ!T62</f>
        <v>　</v>
      </c>
      <c r="K19" s="354"/>
      <c r="L19" s="354"/>
      <c r="M19" s="354"/>
      <c r="N19" s="354"/>
      <c r="O19" s="354"/>
      <c r="P19" s="387" t="str">
        <f>②各校入力用ｼｰﾄ!U62</f>
        <v/>
      </c>
      <c r="Q19" s="387"/>
    </row>
    <row r="20" spans="1:18" s="1" customFormat="1" ht="29.25" customHeight="1">
      <c r="A20" s="386"/>
      <c r="B20" s="386" t="str">
        <f>+②各校入力用ｼｰﾄ!Q61&amp;"　"&amp;②各校入力用ｼｰﾄ!R61</f>
        <v>　</v>
      </c>
      <c r="C20" s="386"/>
      <c r="D20" s="386"/>
      <c r="E20" s="386"/>
      <c r="F20" s="386"/>
      <c r="G20" s="386"/>
      <c r="H20" s="387"/>
      <c r="I20" s="387"/>
      <c r="J20" s="386" t="str">
        <f>+②各校入力用ｼｰﾄ!Q62&amp;"　"&amp;②各校入力用ｼｰﾄ!R62</f>
        <v>　</v>
      </c>
      <c r="K20" s="386"/>
      <c r="L20" s="386"/>
      <c r="M20" s="386"/>
      <c r="N20" s="386"/>
      <c r="O20" s="386"/>
      <c r="P20" s="387"/>
      <c r="Q20" s="387"/>
    </row>
    <row r="21" spans="1:18" s="1" customFormat="1" ht="20.25" customHeight="1">
      <c r="A21" s="386"/>
      <c r="B21" s="354" t="str">
        <f>+②各校入力用ｼｰﾄ!W61</f>
        <v/>
      </c>
      <c r="C21" s="354"/>
      <c r="D21" s="354"/>
      <c r="E21" s="354"/>
      <c r="F21" s="354"/>
      <c r="G21" s="354"/>
      <c r="H21" s="387"/>
      <c r="I21" s="387"/>
      <c r="J21" s="354" t="str">
        <f>+②各校入力用ｼｰﾄ!W62</f>
        <v/>
      </c>
      <c r="K21" s="354"/>
      <c r="L21" s="354"/>
      <c r="M21" s="354"/>
      <c r="N21" s="354"/>
      <c r="O21" s="354"/>
      <c r="P21" s="387"/>
      <c r="Q21" s="387"/>
    </row>
    <row r="22" spans="1:18" s="1" customFormat="1" ht="20.25" customHeight="1">
      <c r="A22" s="386">
        <v>5</v>
      </c>
      <c r="B22" s="354" t="str">
        <f>+②各校入力用ｼｰﾄ!S63&amp;"　"&amp;②各校入力用ｼｰﾄ!T63</f>
        <v>　</v>
      </c>
      <c r="C22" s="354"/>
      <c r="D22" s="354"/>
      <c r="E22" s="354"/>
      <c r="F22" s="354"/>
      <c r="G22" s="354"/>
      <c r="H22" s="387" t="str">
        <f>+②各校入力用ｼｰﾄ!U63</f>
        <v/>
      </c>
      <c r="I22" s="387"/>
      <c r="J22" s="354" t="str">
        <f>+②各校入力用ｼｰﾄ!S64&amp;"　"&amp;②各校入力用ｼｰﾄ!T64</f>
        <v>　</v>
      </c>
      <c r="K22" s="354"/>
      <c r="L22" s="354"/>
      <c r="M22" s="354"/>
      <c r="N22" s="354"/>
      <c r="O22" s="354"/>
      <c r="P22" s="387" t="str">
        <f>②各校入力用ｼｰﾄ!U64</f>
        <v/>
      </c>
      <c r="Q22" s="387"/>
    </row>
    <row r="23" spans="1:18" s="1" customFormat="1" ht="29.25" customHeight="1">
      <c r="A23" s="386"/>
      <c r="B23" s="386" t="str">
        <f>+②各校入力用ｼｰﾄ!Q63&amp;"　"&amp;②各校入力用ｼｰﾄ!R63</f>
        <v>　</v>
      </c>
      <c r="C23" s="386"/>
      <c r="D23" s="386"/>
      <c r="E23" s="386"/>
      <c r="F23" s="386"/>
      <c r="G23" s="386"/>
      <c r="H23" s="387"/>
      <c r="I23" s="387"/>
      <c r="J23" s="386" t="str">
        <f>+②各校入力用ｼｰﾄ!Q64&amp;"　"&amp;②各校入力用ｼｰﾄ!R64</f>
        <v>　</v>
      </c>
      <c r="K23" s="386"/>
      <c r="L23" s="386"/>
      <c r="M23" s="386"/>
      <c r="N23" s="386"/>
      <c r="O23" s="386"/>
      <c r="P23" s="387"/>
      <c r="Q23" s="387"/>
    </row>
    <row r="24" spans="1:18" s="1" customFormat="1" ht="20.25" customHeight="1">
      <c r="A24" s="386"/>
      <c r="B24" s="354" t="str">
        <f>+②各校入力用ｼｰﾄ!W63</f>
        <v/>
      </c>
      <c r="C24" s="354"/>
      <c r="D24" s="354"/>
      <c r="E24" s="354"/>
      <c r="F24" s="354"/>
      <c r="G24" s="354"/>
      <c r="H24" s="387"/>
      <c r="I24" s="387"/>
      <c r="J24" s="354" t="str">
        <f>+②各校入力用ｼｰﾄ!W64</f>
        <v/>
      </c>
      <c r="K24" s="354"/>
      <c r="L24" s="354"/>
      <c r="M24" s="354"/>
      <c r="N24" s="354"/>
      <c r="O24" s="354"/>
      <c r="P24" s="387"/>
      <c r="Q24" s="387"/>
    </row>
    <row r="25" spans="1:18" s="1" customFormat="1" ht="20.25" customHeight="1">
      <c r="A25" s="386">
        <v>6</v>
      </c>
      <c r="B25" s="354" t="str">
        <f>+②各校入力用ｼｰﾄ!S65&amp;"　"&amp;②各校入力用ｼｰﾄ!T65</f>
        <v>　</v>
      </c>
      <c r="C25" s="354"/>
      <c r="D25" s="354"/>
      <c r="E25" s="354"/>
      <c r="F25" s="354"/>
      <c r="G25" s="354"/>
      <c r="H25" s="387" t="str">
        <f>+②各校入力用ｼｰﾄ!U65</f>
        <v/>
      </c>
      <c r="I25" s="387"/>
      <c r="J25" s="354" t="str">
        <f>+②各校入力用ｼｰﾄ!S66&amp;"　"&amp;②各校入力用ｼｰﾄ!T66</f>
        <v>　</v>
      </c>
      <c r="K25" s="354"/>
      <c r="L25" s="354"/>
      <c r="M25" s="354"/>
      <c r="N25" s="354"/>
      <c r="O25" s="354"/>
      <c r="P25" s="387" t="str">
        <f>②各校入力用ｼｰﾄ!U66</f>
        <v/>
      </c>
      <c r="Q25" s="387"/>
    </row>
    <row r="26" spans="1:18" s="1" customFormat="1" ht="29.25" customHeight="1">
      <c r="A26" s="386"/>
      <c r="B26" s="386" t="str">
        <f>+②各校入力用ｼｰﾄ!Q65&amp;"　"&amp;②各校入力用ｼｰﾄ!R65</f>
        <v>　</v>
      </c>
      <c r="C26" s="386"/>
      <c r="D26" s="386"/>
      <c r="E26" s="386"/>
      <c r="F26" s="386"/>
      <c r="G26" s="386"/>
      <c r="H26" s="387"/>
      <c r="I26" s="387"/>
      <c r="J26" s="386" t="str">
        <f>+②各校入力用ｼｰﾄ!Q66&amp;"　"&amp;②各校入力用ｼｰﾄ!R66</f>
        <v>　</v>
      </c>
      <c r="K26" s="386"/>
      <c r="L26" s="386"/>
      <c r="M26" s="386"/>
      <c r="N26" s="386"/>
      <c r="O26" s="386"/>
      <c r="P26" s="387"/>
      <c r="Q26" s="387"/>
    </row>
    <row r="27" spans="1:18" s="1" customFormat="1" ht="20.25" customHeight="1">
      <c r="A27" s="386"/>
      <c r="B27" s="354" t="str">
        <f>+②各校入力用ｼｰﾄ!W65</f>
        <v/>
      </c>
      <c r="C27" s="354"/>
      <c r="D27" s="354"/>
      <c r="E27" s="354"/>
      <c r="F27" s="354"/>
      <c r="G27" s="354"/>
      <c r="H27" s="387"/>
      <c r="I27" s="387"/>
      <c r="J27" s="354" t="str">
        <f>+②各校入力用ｼｰﾄ!W66</f>
        <v/>
      </c>
      <c r="K27" s="354"/>
      <c r="L27" s="354"/>
      <c r="M27" s="354"/>
      <c r="N27" s="354"/>
      <c r="O27" s="354"/>
      <c r="P27" s="387"/>
      <c r="Q27" s="387"/>
    </row>
    <row r="28" spans="1:18" s="1" customFormat="1" ht="15.75" customHeight="1">
      <c r="A28" s="68" t="s">
        <v>132</v>
      </c>
      <c r="B28" s="384" t="s">
        <v>20</v>
      </c>
      <c r="C28" s="384"/>
      <c r="D28" s="384"/>
      <c r="E28" s="384"/>
      <c r="F28" s="384"/>
      <c r="G28" s="384"/>
      <c r="H28" s="384"/>
      <c r="I28" s="384"/>
      <c r="J28" s="63"/>
      <c r="K28" s="63"/>
      <c r="L28" s="63"/>
      <c r="M28" s="63"/>
      <c r="N28" s="63"/>
      <c r="O28" s="63"/>
      <c r="P28" s="63"/>
      <c r="Q28" s="63"/>
    </row>
    <row r="29" spans="1:18" s="1" customFormat="1" ht="24" customHeight="1">
      <c r="A29" s="360" t="s">
        <v>7</v>
      </c>
      <c r="B29" s="360"/>
      <c r="C29" s="360"/>
      <c r="D29" s="360"/>
      <c r="E29" s="360"/>
      <c r="F29" s="360"/>
      <c r="G29" s="360"/>
      <c r="H29" s="360"/>
      <c r="I29" s="360"/>
      <c r="J29" s="360"/>
      <c r="K29" s="360"/>
      <c r="L29" s="360"/>
      <c r="M29" s="360"/>
      <c r="N29" s="360"/>
      <c r="O29" s="63"/>
      <c r="P29" s="63"/>
      <c r="Q29" s="63"/>
    </row>
    <row r="30" spans="1:18" s="1" customFormat="1" ht="24" customHeight="1">
      <c r="A30" s="63"/>
      <c r="B30" s="63"/>
      <c r="C30" s="63"/>
      <c r="D30" s="63"/>
      <c r="E30" s="63"/>
      <c r="F30" s="63"/>
      <c r="G30" s="63">
        <f>+②各校入力用ｼｰﾄ!C4</f>
        <v>0</v>
      </c>
      <c r="H30" s="63" t="s">
        <v>11</v>
      </c>
      <c r="I30" s="63">
        <f>+②各校入力用ｼｰﾄ!C5</f>
        <v>0</v>
      </c>
      <c r="J30" s="63" t="s">
        <v>12</v>
      </c>
      <c r="K30" s="63">
        <f>+②各校入力用ｼｰﾄ!C6</f>
        <v>0</v>
      </c>
      <c r="L30" s="63" t="s">
        <v>13</v>
      </c>
      <c r="M30" s="63"/>
      <c r="N30" s="63"/>
      <c r="O30" s="63"/>
      <c r="P30" s="63"/>
      <c r="Q30" s="63"/>
    </row>
    <row r="31" spans="1:18" s="1" customFormat="1" ht="45.75" customHeight="1">
      <c r="A31" s="63"/>
      <c r="B31" s="63"/>
      <c r="C31" s="385" t="str">
        <f>+②各校入力用ｼｰﾄ!E2</f>
        <v/>
      </c>
      <c r="D31" s="385"/>
      <c r="E31" s="385"/>
      <c r="F31" s="385"/>
      <c r="G31" s="385"/>
      <c r="H31" s="385" t="s">
        <v>14</v>
      </c>
      <c r="I31" s="385"/>
      <c r="J31" s="385"/>
      <c r="K31" s="385">
        <f>+②各校入力用ｼｰﾄ!C3</f>
        <v>0</v>
      </c>
      <c r="L31" s="385"/>
      <c r="M31" s="385"/>
      <c r="N31" s="385"/>
      <c r="O31" s="385"/>
      <c r="P31" s="385"/>
      <c r="Q31" s="63" t="s">
        <v>15</v>
      </c>
    </row>
    <row r="32" spans="1:18" s="1" customFormat="1" ht="56.25" customHeight="1">
      <c r="A32" s="369" t="s">
        <v>1120</v>
      </c>
      <c r="B32" s="369"/>
      <c r="C32" s="369"/>
      <c r="D32" s="369"/>
      <c r="E32" s="369"/>
      <c r="F32" s="369"/>
      <c r="G32" s="369"/>
      <c r="H32" s="369"/>
      <c r="I32" s="369"/>
      <c r="J32" s="223" t="s">
        <v>211</v>
      </c>
      <c r="K32" s="370" t="str">
        <f>K1</f>
        <v>大会名</v>
      </c>
      <c r="L32" s="370"/>
      <c r="M32" s="371" t="s">
        <v>213</v>
      </c>
      <c r="N32" s="371"/>
      <c r="O32" s="371"/>
      <c r="P32" s="371"/>
      <c r="Q32" s="371"/>
      <c r="R32" s="224" t="str">
        <f>IF(COUNTA(②各校入力用ｼｰﾄ!Q41:Q47)=0,"ベンチ入り指導者が入力されていません","")</f>
        <v/>
      </c>
    </row>
    <row r="33" spans="1:21" s="1" customFormat="1" ht="23.25" customHeight="1">
      <c r="A33" s="354" t="s">
        <v>16</v>
      </c>
      <c r="B33" s="354"/>
      <c r="C33" s="354">
        <f>C2</f>
        <v>0</v>
      </c>
      <c r="D33" s="354"/>
      <c r="E33" s="222"/>
      <c r="F33" s="222"/>
      <c r="G33" s="222"/>
      <c r="H33" s="222"/>
      <c r="I33" s="222"/>
      <c r="J33" s="222"/>
      <c r="K33" s="222"/>
      <c r="L33" s="222"/>
      <c r="M33" s="222"/>
      <c r="N33" s="222"/>
      <c r="O33" s="222"/>
      <c r="P33" s="222"/>
      <c r="Q33" s="222"/>
      <c r="R33" s="224" t="str">
        <f>IF(COUNTA(②各校入力用ｼｰﾄ!Q41:Q47)=0,"各校入力用シートに入力してください","")</f>
        <v/>
      </c>
    </row>
    <row r="34" spans="1:21" s="1" customFormat="1" ht="17.25" customHeight="1">
      <c r="A34" s="222"/>
      <c r="B34" s="222"/>
      <c r="C34" s="222"/>
      <c r="D34" s="222"/>
      <c r="E34" s="222"/>
      <c r="F34" s="222"/>
      <c r="G34" s="222"/>
      <c r="H34" s="222"/>
      <c r="I34" s="222"/>
      <c r="J34" s="222"/>
      <c r="K34" s="222"/>
      <c r="L34" s="222"/>
      <c r="M34" s="222"/>
      <c r="N34" s="222"/>
      <c r="O34" s="222"/>
      <c r="P34" s="222"/>
      <c r="Q34" s="222"/>
    </row>
    <row r="35" spans="1:21" s="1" customFormat="1" ht="33.75" customHeight="1">
      <c r="A35" s="354" t="s">
        <v>0</v>
      </c>
      <c r="B35" s="354"/>
      <c r="C35" s="354"/>
      <c r="D35" s="368" t="str">
        <f>D4</f>
        <v/>
      </c>
      <c r="E35" s="358"/>
      <c r="F35" s="358"/>
      <c r="G35" s="358"/>
      <c r="H35" s="358"/>
      <c r="I35" s="358"/>
      <c r="J35" s="366" t="s">
        <v>1164</v>
      </c>
      <c r="K35" s="366"/>
      <c r="L35" s="366"/>
      <c r="M35" s="366"/>
      <c r="N35" s="366"/>
      <c r="O35" s="366"/>
      <c r="P35" s="366"/>
      <c r="Q35" s="367"/>
    </row>
    <row r="36" spans="1:21" s="1" customFormat="1" ht="33.75" customHeight="1">
      <c r="A36" s="354" t="s">
        <v>1</v>
      </c>
      <c r="B36" s="354"/>
      <c r="C36" s="354"/>
      <c r="D36" s="386">
        <f>D5</f>
        <v>0</v>
      </c>
      <c r="E36" s="386"/>
      <c r="F36" s="386"/>
      <c r="G36" s="386"/>
      <c r="H36" s="386"/>
      <c r="I36" s="386"/>
      <c r="J36" s="354" t="s">
        <v>2</v>
      </c>
      <c r="K36" s="354"/>
      <c r="L36" s="354"/>
      <c r="M36" s="390">
        <f>M5</f>
        <v>0</v>
      </c>
      <c r="N36" s="389"/>
      <c r="O36" s="389"/>
      <c r="P36" s="389"/>
      <c r="Q36" s="389"/>
    </row>
    <row r="37" spans="1:21" s="1" customFormat="1" ht="33.75" customHeight="1">
      <c r="A37" s="354" t="s">
        <v>245</v>
      </c>
      <c r="B37" s="354"/>
      <c r="C37" s="354"/>
      <c r="D37" s="388">
        <f>D6</f>
        <v>0</v>
      </c>
      <c r="E37" s="389"/>
      <c r="F37" s="389"/>
      <c r="G37" s="389"/>
      <c r="H37" s="389"/>
      <c r="I37" s="389"/>
      <c r="J37" s="354" t="s">
        <v>246</v>
      </c>
      <c r="K37" s="354"/>
      <c r="L37" s="354"/>
      <c r="M37" s="390">
        <f>M6</f>
        <v>0</v>
      </c>
      <c r="N37" s="389"/>
      <c r="O37" s="389"/>
      <c r="P37" s="389"/>
      <c r="Q37" s="389"/>
    </row>
    <row r="38" spans="1:21" s="1" customFormat="1" ht="20.25" customHeight="1">
      <c r="A38" s="386"/>
      <c r="B38" s="354" t="s">
        <v>3</v>
      </c>
      <c r="C38" s="354"/>
      <c r="D38" s="354"/>
      <c r="E38" s="354"/>
      <c r="F38" s="354"/>
      <c r="G38" s="354"/>
      <c r="H38" s="354" t="s">
        <v>10</v>
      </c>
      <c r="I38" s="354"/>
      <c r="J38" s="354" t="s">
        <v>3</v>
      </c>
      <c r="K38" s="354"/>
      <c r="L38" s="354"/>
      <c r="M38" s="354"/>
      <c r="N38" s="354"/>
      <c r="O38" s="354"/>
      <c r="P38" s="354" t="s">
        <v>10</v>
      </c>
      <c r="Q38" s="354"/>
      <c r="U38" s="69"/>
    </row>
    <row r="39" spans="1:21" s="1" customFormat="1" ht="20.25" customHeight="1">
      <c r="A39" s="386"/>
      <c r="B39" s="354" t="s">
        <v>4</v>
      </c>
      <c r="C39" s="354"/>
      <c r="D39" s="354"/>
      <c r="E39" s="354"/>
      <c r="F39" s="354"/>
      <c r="G39" s="354"/>
      <c r="H39" s="354"/>
      <c r="I39" s="354"/>
      <c r="J39" s="354" t="s">
        <v>5</v>
      </c>
      <c r="K39" s="354"/>
      <c r="L39" s="354"/>
      <c r="M39" s="354"/>
      <c r="N39" s="354"/>
      <c r="O39" s="354"/>
      <c r="P39" s="354"/>
      <c r="Q39" s="354"/>
    </row>
    <row r="40" spans="1:21" s="1" customFormat="1" ht="20.25" customHeight="1">
      <c r="A40" s="386"/>
      <c r="B40" s="354" t="s">
        <v>6</v>
      </c>
      <c r="C40" s="354"/>
      <c r="D40" s="354"/>
      <c r="E40" s="354"/>
      <c r="F40" s="354"/>
      <c r="G40" s="354"/>
      <c r="H40" s="354"/>
      <c r="I40" s="354"/>
      <c r="J40" s="354" t="s">
        <v>6</v>
      </c>
      <c r="K40" s="354"/>
      <c r="L40" s="354"/>
      <c r="M40" s="354"/>
      <c r="N40" s="354"/>
      <c r="O40" s="354"/>
      <c r="P40" s="354"/>
      <c r="Q40" s="354"/>
    </row>
    <row r="41" spans="1:21" s="1" customFormat="1" ht="20.25" customHeight="1">
      <c r="A41" s="386">
        <v>7</v>
      </c>
      <c r="B41" s="354" t="str">
        <f>+②各校入力用ｼｰﾄ!S67&amp;"　"&amp;②各校入力用ｼｰﾄ!T67</f>
        <v>　</v>
      </c>
      <c r="C41" s="354"/>
      <c r="D41" s="354"/>
      <c r="E41" s="354"/>
      <c r="F41" s="354"/>
      <c r="G41" s="354"/>
      <c r="H41" s="387" t="str">
        <f>+②各校入力用ｼｰﾄ!U67</f>
        <v/>
      </c>
      <c r="I41" s="387"/>
      <c r="J41" s="354" t="str">
        <f>+②各校入力用ｼｰﾄ!S68&amp;"　"&amp;②各校入力用ｼｰﾄ!T68</f>
        <v>　</v>
      </c>
      <c r="K41" s="354"/>
      <c r="L41" s="354"/>
      <c r="M41" s="354"/>
      <c r="N41" s="354"/>
      <c r="O41" s="354"/>
      <c r="P41" s="387" t="str">
        <f>②各校入力用ｼｰﾄ!U68</f>
        <v/>
      </c>
      <c r="Q41" s="387"/>
    </row>
    <row r="42" spans="1:21" s="1" customFormat="1" ht="29.25" customHeight="1">
      <c r="A42" s="386"/>
      <c r="B42" s="386" t="str">
        <f>+②各校入力用ｼｰﾄ!Q67&amp;"　"&amp;②各校入力用ｼｰﾄ!R67</f>
        <v>　</v>
      </c>
      <c r="C42" s="386"/>
      <c r="D42" s="386"/>
      <c r="E42" s="386"/>
      <c r="F42" s="386"/>
      <c r="G42" s="386"/>
      <c r="H42" s="387"/>
      <c r="I42" s="387"/>
      <c r="J42" s="386" t="str">
        <f>+②各校入力用ｼｰﾄ!Q68&amp;"　"&amp;②各校入力用ｼｰﾄ!R68</f>
        <v>　</v>
      </c>
      <c r="K42" s="386"/>
      <c r="L42" s="386"/>
      <c r="M42" s="386"/>
      <c r="N42" s="386"/>
      <c r="O42" s="386"/>
      <c r="P42" s="387"/>
      <c r="Q42" s="387"/>
    </row>
    <row r="43" spans="1:21" s="1" customFormat="1" ht="20.25" customHeight="1">
      <c r="A43" s="386"/>
      <c r="B43" s="354" t="str">
        <f>+②各校入力用ｼｰﾄ!W67</f>
        <v/>
      </c>
      <c r="C43" s="354"/>
      <c r="D43" s="354"/>
      <c r="E43" s="354"/>
      <c r="F43" s="354"/>
      <c r="G43" s="354"/>
      <c r="H43" s="387"/>
      <c r="I43" s="387"/>
      <c r="J43" s="354" t="str">
        <f>+②各校入力用ｼｰﾄ!W68</f>
        <v/>
      </c>
      <c r="K43" s="354"/>
      <c r="L43" s="354"/>
      <c r="M43" s="354"/>
      <c r="N43" s="354"/>
      <c r="O43" s="354"/>
      <c r="P43" s="387"/>
      <c r="Q43" s="387"/>
    </row>
    <row r="44" spans="1:21" s="1" customFormat="1" ht="20.25" customHeight="1">
      <c r="A44" s="386">
        <v>8</v>
      </c>
      <c r="B44" s="354" t="str">
        <f>+②各校入力用ｼｰﾄ!S69&amp;"　"&amp;②各校入力用ｼｰﾄ!T69</f>
        <v>　</v>
      </c>
      <c r="C44" s="354"/>
      <c r="D44" s="354"/>
      <c r="E44" s="354"/>
      <c r="F44" s="354"/>
      <c r="G44" s="354"/>
      <c r="H44" s="387" t="str">
        <f>+②各校入力用ｼｰﾄ!U69</f>
        <v/>
      </c>
      <c r="I44" s="387"/>
      <c r="J44" s="354" t="str">
        <f>+②各校入力用ｼｰﾄ!S70&amp;"　"&amp;②各校入力用ｼｰﾄ!T70</f>
        <v>　</v>
      </c>
      <c r="K44" s="354"/>
      <c r="L44" s="354"/>
      <c r="M44" s="354"/>
      <c r="N44" s="354"/>
      <c r="O44" s="354"/>
      <c r="P44" s="387" t="str">
        <f>②各校入力用ｼｰﾄ!U70</f>
        <v/>
      </c>
      <c r="Q44" s="387"/>
    </row>
    <row r="45" spans="1:21" s="1" customFormat="1" ht="29.25" customHeight="1">
      <c r="A45" s="386"/>
      <c r="B45" s="386" t="str">
        <f>+②各校入力用ｼｰﾄ!Q69&amp;"　"&amp;②各校入力用ｼｰﾄ!R69</f>
        <v>　</v>
      </c>
      <c r="C45" s="386"/>
      <c r="D45" s="386"/>
      <c r="E45" s="386"/>
      <c r="F45" s="386"/>
      <c r="G45" s="386"/>
      <c r="H45" s="387"/>
      <c r="I45" s="387"/>
      <c r="J45" s="386" t="str">
        <f>+②各校入力用ｼｰﾄ!Q70&amp;"　"&amp;②各校入力用ｼｰﾄ!R70</f>
        <v>　</v>
      </c>
      <c r="K45" s="386"/>
      <c r="L45" s="386"/>
      <c r="M45" s="386"/>
      <c r="N45" s="386"/>
      <c r="O45" s="386"/>
      <c r="P45" s="387"/>
      <c r="Q45" s="387"/>
    </row>
    <row r="46" spans="1:21" s="1" customFormat="1" ht="20.25" customHeight="1">
      <c r="A46" s="386"/>
      <c r="B46" s="354" t="str">
        <f>+②各校入力用ｼｰﾄ!W69</f>
        <v/>
      </c>
      <c r="C46" s="354"/>
      <c r="D46" s="354"/>
      <c r="E46" s="354"/>
      <c r="F46" s="354"/>
      <c r="G46" s="354"/>
      <c r="H46" s="387"/>
      <c r="I46" s="387"/>
      <c r="J46" s="354" t="str">
        <f>+②各校入力用ｼｰﾄ!W70</f>
        <v/>
      </c>
      <c r="K46" s="354"/>
      <c r="L46" s="354"/>
      <c r="M46" s="354"/>
      <c r="N46" s="354"/>
      <c r="O46" s="354"/>
      <c r="P46" s="387"/>
      <c r="Q46" s="387"/>
    </row>
    <row r="47" spans="1:21" s="1" customFormat="1" ht="20.25" customHeight="1">
      <c r="A47" s="386">
        <v>9</v>
      </c>
      <c r="B47" s="354" t="str">
        <f>+②各校入力用ｼｰﾄ!S71&amp;"　"&amp;②各校入力用ｼｰﾄ!T71</f>
        <v>　</v>
      </c>
      <c r="C47" s="354"/>
      <c r="D47" s="354"/>
      <c r="E47" s="354"/>
      <c r="F47" s="354"/>
      <c r="G47" s="354"/>
      <c r="H47" s="387" t="str">
        <f>+②各校入力用ｼｰﾄ!U71</f>
        <v/>
      </c>
      <c r="I47" s="387"/>
      <c r="J47" s="354" t="str">
        <f>+②各校入力用ｼｰﾄ!S72&amp;"　"&amp;②各校入力用ｼｰﾄ!T72</f>
        <v>　</v>
      </c>
      <c r="K47" s="354"/>
      <c r="L47" s="354"/>
      <c r="M47" s="354"/>
      <c r="N47" s="354"/>
      <c r="O47" s="354"/>
      <c r="P47" s="387" t="str">
        <f>②各校入力用ｼｰﾄ!U72</f>
        <v/>
      </c>
      <c r="Q47" s="387"/>
    </row>
    <row r="48" spans="1:21" s="1" customFormat="1" ht="29.25" customHeight="1">
      <c r="A48" s="386"/>
      <c r="B48" s="386" t="str">
        <f>+②各校入力用ｼｰﾄ!Q71&amp;"　"&amp;②各校入力用ｼｰﾄ!R71</f>
        <v>　</v>
      </c>
      <c r="C48" s="386"/>
      <c r="D48" s="386"/>
      <c r="E48" s="386"/>
      <c r="F48" s="386"/>
      <c r="G48" s="386"/>
      <c r="H48" s="387"/>
      <c r="I48" s="387"/>
      <c r="J48" s="386" t="str">
        <f>+②各校入力用ｼｰﾄ!Q72&amp;"　"&amp;②各校入力用ｼｰﾄ!R72</f>
        <v>　</v>
      </c>
      <c r="K48" s="386"/>
      <c r="L48" s="386"/>
      <c r="M48" s="386"/>
      <c r="N48" s="386"/>
      <c r="O48" s="386"/>
      <c r="P48" s="387"/>
      <c r="Q48" s="387"/>
    </row>
    <row r="49" spans="1:17" s="1" customFormat="1" ht="20.25" customHeight="1">
      <c r="A49" s="386"/>
      <c r="B49" s="354" t="str">
        <f>+②各校入力用ｼｰﾄ!W71</f>
        <v/>
      </c>
      <c r="C49" s="354"/>
      <c r="D49" s="354"/>
      <c r="E49" s="354"/>
      <c r="F49" s="354"/>
      <c r="G49" s="354"/>
      <c r="H49" s="387"/>
      <c r="I49" s="387"/>
      <c r="J49" s="354" t="str">
        <f>+②各校入力用ｼｰﾄ!W72</f>
        <v/>
      </c>
      <c r="K49" s="354"/>
      <c r="L49" s="354"/>
      <c r="M49" s="354"/>
      <c r="N49" s="354"/>
      <c r="O49" s="354"/>
      <c r="P49" s="387"/>
      <c r="Q49" s="387"/>
    </row>
    <row r="50" spans="1:17" s="1" customFormat="1" ht="20.25" customHeight="1">
      <c r="A50" s="386">
        <v>10</v>
      </c>
      <c r="B50" s="354" t="str">
        <f>+②各校入力用ｼｰﾄ!S73&amp;"　"&amp;②各校入力用ｼｰﾄ!T73</f>
        <v>　</v>
      </c>
      <c r="C50" s="354"/>
      <c r="D50" s="354"/>
      <c r="E50" s="354"/>
      <c r="F50" s="354"/>
      <c r="G50" s="354"/>
      <c r="H50" s="387" t="str">
        <f>+②各校入力用ｼｰﾄ!U73</f>
        <v/>
      </c>
      <c r="I50" s="387"/>
      <c r="J50" s="354" t="str">
        <f>+②各校入力用ｼｰﾄ!S74&amp;"　"&amp;②各校入力用ｼｰﾄ!T74</f>
        <v>　</v>
      </c>
      <c r="K50" s="354"/>
      <c r="L50" s="354"/>
      <c r="M50" s="354"/>
      <c r="N50" s="354"/>
      <c r="O50" s="354"/>
      <c r="P50" s="387" t="str">
        <f>②各校入力用ｼｰﾄ!U74</f>
        <v/>
      </c>
      <c r="Q50" s="387"/>
    </row>
    <row r="51" spans="1:17" s="1" customFormat="1" ht="29.25" customHeight="1">
      <c r="A51" s="386"/>
      <c r="B51" s="386" t="str">
        <f>+②各校入力用ｼｰﾄ!Q73&amp;"　"&amp;②各校入力用ｼｰﾄ!R73</f>
        <v>　</v>
      </c>
      <c r="C51" s="386"/>
      <c r="D51" s="386"/>
      <c r="E51" s="386"/>
      <c r="F51" s="386"/>
      <c r="G51" s="386"/>
      <c r="H51" s="387"/>
      <c r="I51" s="387"/>
      <c r="J51" s="386" t="str">
        <f>+②各校入力用ｼｰﾄ!Q74&amp;"　"&amp;②各校入力用ｼｰﾄ!R74</f>
        <v>　</v>
      </c>
      <c r="K51" s="386"/>
      <c r="L51" s="386"/>
      <c r="M51" s="386"/>
      <c r="N51" s="386"/>
      <c r="O51" s="386"/>
      <c r="P51" s="387"/>
      <c r="Q51" s="387"/>
    </row>
    <row r="52" spans="1:17" s="1" customFormat="1" ht="20.25" customHeight="1">
      <c r="A52" s="386"/>
      <c r="B52" s="354" t="str">
        <f>+②各校入力用ｼｰﾄ!W73</f>
        <v/>
      </c>
      <c r="C52" s="354"/>
      <c r="D52" s="354"/>
      <c r="E52" s="354"/>
      <c r="F52" s="354"/>
      <c r="G52" s="354"/>
      <c r="H52" s="387"/>
      <c r="I52" s="387"/>
      <c r="J52" s="354" t="str">
        <f>+②各校入力用ｼｰﾄ!W74</f>
        <v/>
      </c>
      <c r="K52" s="354"/>
      <c r="L52" s="354"/>
      <c r="M52" s="354"/>
      <c r="N52" s="354"/>
      <c r="O52" s="354"/>
      <c r="P52" s="387"/>
      <c r="Q52" s="387"/>
    </row>
    <row r="53" spans="1:17" s="1" customFormat="1" ht="20.25" customHeight="1">
      <c r="A53" s="386">
        <v>11</v>
      </c>
      <c r="B53" s="354" t="str">
        <f>+②各校入力用ｼｰﾄ!S75&amp;"　"&amp;②各校入力用ｼｰﾄ!T75</f>
        <v>　</v>
      </c>
      <c r="C53" s="354"/>
      <c r="D53" s="354"/>
      <c r="E53" s="354"/>
      <c r="F53" s="354"/>
      <c r="G53" s="354"/>
      <c r="H53" s="387" t="str">
        <f>+②各校入力用ｼｰﾄ!U75</f>
        <v/>
      </c>
      <c r="I53" s="387"/>
      <c r="J53" s="354" t="str">
        <f>+②各校入力用ｼｰﾄ!S76&amp;"　"&amp;②各校入力用ｼｰﾄ!T76</f>
        <v>　</v>
      </c>
      <c r="K53" s="354"/>
      <c r="L53" s="354"/>
      <c r="M53" s="354"/>
      <c r="N53" s="354"/>
      <c r="O53" s="354"/>
      <c r="P53" s="387" t="str">
        <f>②各校入力用ｼｰﾄ!U76</f>
        <v/>
      </c>
      <c r="Q53" s="387"/>
    </row>
    <row r="54" spans="1:17" s="1" customFormat="1" ht="29.25" customHeight="1">
      <c r="A54" s="386"/>
      <c r="B54" s="386" t="str">
        <f>+②各校入力用ｼｰﾄ!Q75&amp;"　"&amp;②各校入力用ｼｰﾄ!R75</f>
        <v>　</v>
      </c>
      <c r="C54" s="386"/>
      <c r="D54" s="386"/>
      <c r="E54" s="386"/>
      <c r="F54" s="386"/>
      <c r="G54" s="386"/>
      <c r="H54" s="387"/>
      <c r="I54" s="387"/>
      <c r="J54" s="386" t="str">
        <f>+②各校入力用ｼｰﾄ!Q76&amp;"　"&amp;②各校入力用ｼｰﾄ!R76</f>
        <v>　</v>
      </c>
      <c r="K54" s="386"/>
      <c r="L54" s="386"/>
      <c r="M54" s="386"/>
      <c r="N54" s="386"/>
      <c r="O54" s="386"/>
      <c r="P54" s="387"/>
      <c r="Q54" s="387"/>
    </row>
    <row r="55" spans="1:17" s="1" customFormat="1" ht="20.25" customHeight="1">
      <c r="A55" s="386"/>
      <c r="B55" s="354" t="str">
        <f>+②各校入力用ｼｰﾄ!W75</f>
        <v/>
      </c>
      <c r="C55" s="354"/>
      <c r="D55" s="354"/>
      <c r="E55" s="354"/>
      <c r="F55" s="354"/>
      <c r="G55" s="354"/>
      <c r="H55" s="387"/>
      <c r="I55" s="387"/>
      <c r="J55" s="354" t="str">
        <f>+②各校入力用ｼｰﾄ!W76</f>
        <v/>
      </c>
      <c r="K55" s="354"/>
      <c r="L55" s="354"/>
      <c r="M55" s="354"/>
      <c r="N55" s="354"/>
      <c r="O55" s="354"/>
      <c r="P55" s="387"/>
      <c r="Q55" s="387"/>
    </row>
    <row r="56" spans="1:17" s="1" customFormat="1" ht="20.25" customHeight="1">
      <c r="A56" s="386">
        <v>12</v>
      </c>
      <c r="B56" s="354" t="str">
        <f>+②各校入力用ｼｰﾄ!S77&amp;"　"&amp;②各校入力用ｼｰﾄ!T77</f>
        <v>　</v>
      </c>
      <c r="C56" s="354"/>
      <c r="D56" s="354"/>
      <c r="E56" s="354"/>
      <c r="F56" s="354"/>
      <c r="G56" s="354"/>
      <c r="H56" s="387" t="str">
        <f>+②各校入力用ｼｰﾄ!U77</f>
        <v/>
      </c>
      <c r="I56" s="387"/>
      <c r="J56" s="354" t="str">
        <f>+②各校入力用ｼｰﾄ!S78&amp;"　"&amp;②各校入力用ｼｰﾄ!T78</f>
        <v>　</v>
      </c>
      <c r="K56" s="354"/>
      <c r="L56" s="354"/>
      <c r="M56" s="354"/>
      <c r="N56" s="354"/>
      <c r="O56" s="354"/>
      <c r="P56" s="387" t="str">
        <f>②各校入力用ｼｰﾄ!U78</f>
        <v/>
      </c>
      <c r="Q56" s="387"/>
    </row>
    <row r="57" spans="1:17" s="1" customFormat="1" ht="29.25" customHeight="1">
      <c r="A57" s="386"/>
      <c r="B57" s="386" t="str">
        <f>+②各校入力用ｼｰﾄ!Q77&amp;"　"&amp;②各校入力用ｼｰﾄ!R77</f>
        <v>　</v>
      </c>
      <c r="C57" s="386"/>
      <c r="D57" s="386"/>
      <c r="E57" s="386"/>
      <c r="F57" s="386"/>
      <c r="G57" s="386"/>
      <c r="H57" s="387"/>
      <c r="I57" s="387"/>
      <c r="J57" s="386" t="str">
        <f>+②各校入力用ｼｰﾄ!Q78&amp;"　"&amp;②各校入力用ｼｰﾄ!R78</f>
        <v>　</v>
      </c>
      <c r="K57" s="386"/>
      <c r="L57" s="386"/>
      <c r="M57" s="386"/>
      <c r="N57" s="386"/>
      <c r="O57" s="386"/>
      <c r="P57" s="387"/>
      <c r="Q57" s="387"/>
    </row>
    <row r="58" spans="1:17" s="1" customFormat="1" ht="20.25" customHeight="1">
      <c r="A58" s="386"/>
      <c r="B58" s="354" t="str">
        <f>+②各校入力用ｼｰﾄ!W77</f>
        <v/>
      </c>
      <c r="C58" s="354"/>
      <c r="D58" s="354"/>
      <c r="E58" s="354"/>
      <c r="F58" s="354"/>
      <c r="G58" s="354"/>
      <c r="H58" s="387"/>
      <c r="I58" s="387"/>
      <c r="J58" s="354" t="str">
        <f>+②各校入力用ｼｰﾄ!W78</f>
        <v/>
      </c>
      <c r="K58" s="354"/>
      <c r="L58" s="354"/>
      <c r="M58" s="354"/>
      <c r="N58" s="354"/>
      <c r="O58" s="354"/>
      <c r="P58" s="387"/>
      <c r="Q58" s="387"/>
    </row>
    <row r="59" spans="1:17" s="1" customFormat="1" ht="15.75" customHeight="1">
      <c r="A59" s="68" t="s">
        <v>19</v>
      </c>
      <c r="B59" s="384" t="s">
        <v>20</v>
      </c>
      <c r="C59" s="384"/>
      <c r="D59" s="384"/>
      <c r="E59" s="384"/>
      <c r="F59" s="384"/>
      <c r="G59" s="384"/>
      <c r="H59" s="384"/>
      <c r="I59" s="384"/>
      <c r="J59" s="222"/>
      <c r="K59" s="222"/>
      <c r="L59" s="222"/>
      <c r="M59" s="222"/>
      <c r="N59" s="222"/>
      <c r="O59" s="222"/>
      <c r="P59" s="222"/>
      <c r="Q59" s="222"/>
    </row>
    <row r="60" spans="1:17" s="1" customFormat="1" ht="24" customHeight="1">
      <c r="A60" s="360" t="s">
        <v>7</v>
      </c>
      <c r="B60" s="360"/>
      <c r="C60" s="360"/>
      <c r="D60" s="360"/>
      <c r="E60" s="360"/>
      <c r="F60" s="360"/>
      <c r="G60" s="360"/>
      <c r="H60" s="360"/>
      <c r="I60" s="360"/>
      <c r="J60" s="360"/>
      <c r="K60" s="360"/>
      <c r="L60" s="360"/>
      <c r="M60" s="360"/>
      <c r="N60" s="360"/>
      <c r="O60" s="222"/>
      <c r="P60" s="222"/>
      <c r="Q60" s="222"/>
    </row>
    <row r="61" spans="1:17" s="1" customFormat="1" ht="24" customHeight="1">
      <c r="A61" s="222"/>
      <c r="B61" s="222"/>
      <c r="C61" s="222"/>
      <c r="D61" s="222"/>
      <c r="E61" s="222"/>
      <c r="F61" s="222"/>
      <c r="G61" s="222">
        <f>G30</f>
        <v>0</v>
      </c>
      <c r="H61" s="222" t="s">
        <v>11</v>
      </c>
      <c r="I61" s="222">
        <f>I30</f>
        <v>0</v>
      </c>
      <c r="J61" s="222" t="s">
        <v>12</v>
      </c>
      <c r="K61" s="222">
        <f>K30</f>
        <v>0</v>
      </c>
      <c r="L61" s="222" t="s">
        <v>13</v>
      </c>
      <c r="M61" s="222"/>
      <c r="N61" s="222"/>
      <c r="O61" s="222"/>
      <c r="P61" s="222"/>
      <c r="Q61" s="222"/>
    </row>
    <row r="62" spans="1:17" s="1" customFormat="1" ht="45.75" customHeight="1">
      <c r="A62" s="222"/>
      <c r="B62" s="222"/>
      <c r="C62" s="385" t="str">
        <f>C31</f>
        <v/>
      </c>
      <c r="D62" s="385"/>
      <c r="E62" s="385"/>
      <c r="F62" s="385"/>
      <c r="G62" s="385"/>
      <c r="H62" s="385" t="s">
        <v>14</v>
      </c>
      <c r="I62" s="385"/>
      <c r="J62" s="385"/>
      <c r="K62" s="385">
        <f>K31</f>
        <v>0</v>
      </c>
      <c r="L62" s="385"/>
      <c r="M62" s="385"/>
      <c r="N62" s="385"/>
      <c r="O62" s="385"/>
      <c r="P62" s="385"/>
      <c r="Q62" s="222" t="s">
        <v>15</v>
      </c>
    </row>
  </sheetData>
  <mergeCells count="168">
    <mergeCell ref="B59:I59"/>
    <mergeCell ref="A60:N60"/>
    <mergeCell ref="C62:G62"/>
    <mergeCell ref="H62:J62"/>
    <mergeCell ref="K62:P62"/>
    <mergeCell ref="A56:A58"/>
    <mergeCell ref="B56:G56"/>
    <mergeCell ref="H56:I58"/>
    <mergeCell ref="J56:O56"/>
    <mergeCell ref="P56:Q58"/>
    <mergeCell ref="B57:G57"/>
    <mergeCell ref="J57:O57"/>
    <mergeCell ref="B58:G58"/>
    <mergeCell ref="J58:O58"/>
    <mergeCell ref="A53:A55"/>
    <mergeCell ref="B53:G53"/>
    <mergeCell ref="H53:I55"/>
    <mergeCell ref="J53:O53"/>
    <mergeCell ref="P53:Q55"/>
    <mergeCell ref="B54:G54"/>
    <mergeCell ref="J54:O54"/>
    <mergeCell ref="B55:G55"/>
    <mergeCell ref="J55:O55"/>
    <mergeCell ref="A50:A52"/>
    <mergeCell ref="B50:G50"/>
    <mergeCell ref="H50:I52"/>
    <mergeCell ref="J50:O50"/>
    <mergeCell ref="P50:Q52"/>
    <mergeCell ref="B51:G51"/>
    <mergeCell ref="J51:O51"/>
    <mergeCell ref="B52:G52"/>
    <mergeCell ref="J52:O52"/>
    <mergeCell ref="A47:A49"/>
    <mergeCell ref="B47:G47"/>
    <mergeCell ref="H47:I49"/>
    <mergeCell ref="J47:O47"/>
    <mergeCell ref="P47:Q49"/>
    <mergeCell ref="B48:G48"/>
    <mergeCell ref="J48:O48"/>
    <mergeCell ref="B49:G49"/>
    <mergeCell ref="J49:O49"/>
    <mergeCell ref="A44:A46"/>
    <mergeCell ref="B44:G44"/>
    <mergeCell ref="H44:I46"/>
    <mergeCell ref="J44:O44"/>
    <mergeCell ref="P44:Q46"/>
    <mergeCell ref="B45:G45"/>
    <mergeCell ref="J45:O45"/>
    <mergeCell ref="B46:G46"/>
    <mergeCell ref="J46:O46"/>
    <mergeCell ref="A41:A43"/>
    <mergeCell ref="B41:G41"/>
    <mergeCell ref="H41:I43"/>
    <mergeCell ref="J41:O41"/>
    <mergeCell ref="P41:Q43"/>
    <mergeCell ref="B42:G42"/>
    <mergeCell ref="J42:O42"/>
    <mergeCell ref="B43:G43"/>
    <mergeCell ref="J43:O43"/>
    <mergeCell ref="A37:C37"/>
    <mergeCell ref="D37:I37"/>
    <mergeCell ref="J37:L37"/>
    <mergeCell ref="M37:Q37"/>
    <mergeCell ref="A38:A40"/>
    <mergeCell ref="B38:G38"/>
    <mergeCell ref="H38:I40"/>
    <mergeCell ref="J38:O38"/>
    <mergeCell ref="P38:Q40"/>
    <mergeCell ref="B39:G39"/>
    <mergeCell ref="J39:O39"/>
    <mergeCell ref="B40:G40"/>
    <mergeCell ref="J40:O40"/>
    <mergeCell ref="B28:I28"/>
    <mergeCell ref="A29:N29"/>
    <mergeCell ref="C31:G31"/>
    <mergeCell ref="H31:J31"/>
    <mergeCell ref="K31:P31"/>
    <mergeCell ref="A35:C35"/>
    <mergeCell ref="D35:I35"/>
    <mergeCell ref="J35:Q35"/>
    <mergeCell ref="A36:C36"/>
    <mergeCell ref="D36:I36"/>
    <mergeCell ref="J36:L36"/>
    <mergeCell ref="M36:Q36"/>
    <mergeCell ref="A32:I32"/>
    <mergeCell ref="K32:L32"/>
    <mergeCell ref="M32:Q32"/>
    <mergeCell ref="A33:B33"/>
    <mergeCell ref="C33:D33"/>
    <mergeCell ref="J19:O19"/>
    <mergeCell ref="P19:Q21"/>
    <mergeCell ref="J20:O20"/>
    <mergeCell ref="J21:O21"/>
    <mergeCell ref="J22:O22"/>
    <mergeCell ref="P22:Q24"/>
    <mergeCell ref="J23:O23"/>
    <mergeCell ref="A22:A24"/>
    <mergeCell ref="A25:A27"/>
    <mergeCell ref="H22:I24"/>
    <mergeCell ref="H25:I27"/>
    <mergeCell ref="B22:G22"/>
    <mergeCell ref="B19:G19"/>
    <mergeCell ref="B27:G27"/>
    <mergeCell ref="J24:O24"/>
    <mergeCell ref="J25:O25"/>
    <mergeCell ref="P25:Q27"/>
    <mergeCell ref="J26:O26"/>
    <mergeCell ref="J27:O27"/>
    <mergeCell ref="B23:G23"/>
    <mergeCell ref="B24:G24"/>
    <mergeCell ref="B25:G25"/>
    <mergeCell ref="B26:G26"/>
    <mergeCell ref="J18:O18"/>
    <mergeCell ref="P10:Q12"/>
    <mergeCell ref="J11:O11"/>
    <mergeCell ref="J12:O12"/>
    <mergeCell ref="J10:O10"/>
    <mergeCell ref="J13:O13"/>
    <mergeCell ref="P13:Q15"/>
    <mergeCell ref="J14:O14"/>
    <mergeCell ref="J15:O15"/>
    <mergeCell ref="H10:I12"/>
    <mergeCell ref="H13:I15"/>
    <mergeCell ref="H16:I18"/>
    <mergeCell ref="H19:I21"/>
    <mergeCell ref="B20:G20"/>
    <mergeCell ref="B18:G18"/>
    <mergeCell ref="B11:G11"/>
    <mergeCell ref="B12:G12"/>
    <mergeCell ref="B13:G13"/>
    <mergeCell ref="B14:G14"/>
    <mergeCell ref="B15:G15"/>
    <mergeCell ref="A1:I1"/>
    <mergeCell ref="A19:A21"/>
    <mergeCell ref="K1:L1"/>
    <mergeCell ref="A5:C5"/>
    <mergeCell ref="D5:I5"/>
    <mergeCell ref="J5:L5"/>
    <mergeCell ref="B21:G21"/>
    <mergeCell ref="B16:G16"/>
    <mergeCell ref="B17:G17"/>
    <mergeCell ref="B10:G10"/>
    <mergeCell ref="B7:G7"/>
    <mergeCell ref="B8:G8"/>
    <mergeCell ref="H7:I9"/>
    <mergeCell ref="J7:O7"/>
    <mergeCell ref="M1:Q1"/>
    <mergeCell ref="D4:I4"/>
    <mergeCell ref="J4:Q4"/>
    <mergeCell ref="A2:B2"/>
    <mergeCell ref="A16:A18"/>
    <mergeCell ref="A10:A12"/>
    <mergeCell ref="A13:A15"/>
    <mergeCell ref="J16:O16"/>
    <mergeCell ref="P16:Q18"/>
    <mergeCell ref="J17:O17"/>
    <mergeCell ref="C2:D2"/>
    <mergeCell ref="A4:C4"/>
    <mergeCell ref="A6:C6"/>
    <mergeCell ref="D6:I6"/>
    <mergeCell ref="J6:L6"/>
    <mergeCell ref="M6:Q6"/>
    <mergeCell ref="M5:Q5"/>
    <mergeCell ref="P7:Q9"/>
    <mergeCell ref="J8:O8"/>
    <mergeCell ref="J9:O9"/>
    <mergeCell ref="A7:A9"/>
    <mergeCell ref="B9:G9"/>
  </mergeCells>
  <phoneticPr fontId="3"/>
  <pageMargins left="0.75" right="0.75" top="1" bottom="1" header="0.51200000000000001" footer="0.51200000000000001"/>
  <pageSetup paperSize="9" scale="96"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R26"/>
  <sheetViews>
    <sheetView view="pageBreakPreview" zoomScaleNormal="100" workbookViewId="0">
      <selection activeCell="H8" sqref="H8:I8"/>
    </sheetView>
  </sheetViews>
  <sheetFormatPr defaultColWidth="4.875" defaultRowHeight="24" customHeight="1"/>
  <cols>
    <col min="1" max="1" width="6.375" style="1" customWidth="1"/>
    <col min="2" max="7" width="6.625" style="1" customWidth="1"/>
    <col min="8" max="11" width="3.625" style="1" customWidth="1"/>
    <col min="12" max="16" width="2.625" style="1" customWidth="1"/>
    <col min="17" max="18" width="6.625" style="1" customWidth="1"/>
    <col min="19" max="16384" width="4.875" style="1"/>
  </cols>
  <sheetData>
    <row r="1" spans="1:18" ht="50.1" customHeight="1">
      <c r="A1" s="369" t="s">
        <v>209</v>
      </c>
      <c r="B1" s="369"/>
      <c r="C1" s="369"/>
      <c r="D1" s="369"/>
      <c r="E1" s="369"/>
      <c r="F1" s="421" t="s">
        <v>215</v>
      </c>
      <c r="G1" s="421"/>
      <c r="H1" s="370" t="str">
        <f>+②各校入力用ｼｰﾄ!A80</f>
        <v>県民大会</v>
      </c>
      <c r="I1" s="370"/>
      <c r="J1" s="370"/>
      <c r="K1" s="100" t="s">
        <v>216</v>
      </c>
      <c r="L1" s="100"/>
      <c r="M1" s="100"/>
      <c r="N1" s="100"/>
      <c r="O1" s="100"/>
      <c r="P1" s="100"/>
      <c r="Q1" s="100"/>
      <c r="R1" s="100"/>
    </row>
    <row r="2" spans="1:18" ht="23.25" customHeight="1">
      <c r="A2" s="354" t="s">
        <v>16</v>
      </c>
      <c r="B2" s="354"/>
      <c r="C2" s="354">
        <f>+②各校入力用ｼｰﾄ!C2</f>
        <v>0</v>
      </c>
      <c r="D2" s="354"/>
      <c r="E2" s="63"/>
      <c r="F2" s="63"/>
      <c r="G2" s="63"/>
      <c r="H2" s="63"/>
      <c r="I2" s="63"/>
      <c r="J2" s="63"/>
      <c r="K2" s="63"/>
      <c r="L2" s="63"/>
      <c r="M2" s="63"/>
      <c r="N2" s="63"/>
      <c r="O2" s="63"/>
      <c r="P2" s="63"/>
      <c r="Q2" s="63"/>
      <c r="R2" s="63"/>
    </row>
    <row r="3" spans="1:18" ht="17.25" customHeight="1">
      <c r="A3" s="63"/>
      <c r="B3" s="63"/>
      <c r="C3" s="63"/>
      <c r="D3" s="63"/>
      <c r="E3" s="63"/>
      <c r="F3" s="63"/>
      <c r="G3" s="63"/>
      <c r="H3" s="63"/>
      <c r="I3" s="63"/>
      <c r="J3" s="63"/>
      <c r="K3" s="63"/>
      <c r="L3" s="63"/>
      <c r="M3" s="63"/>
      <c r="N3" s="63"/>
      <c r="O3" s="63"/>
      <c r="P3" s="63"/>
      <c r="Q3" s="63"/>
      <c r="R3" s="63"/>
    </row>
    <row r="4" spans="1:18" ht="30" customHeight="1">
      <c r="A4" s="354" t="s">
        <v>0</v>
      </c>
      <c r="B4" s="354"/>
      <c r="C4" s="354"/>
      <c r="D4" s="368" t="str">
        <f>IF(②各校入力用ｼｰﾄ!C2="","",+②各校入力用ｼｰﾄ!E2)</f>
        <v/>
      </c>
      <c r="E4" s="358"/>
      <c r="F4" s="358"/>
      <c r="G4" s="358"/>
      <c r="H4" s="358"/>
      <c r="I4" s="358"/>
      <c r="J4" s="64"/>
      <c r="K4" s="64"/>
      <c r="L4" s="366" t="s">
        <v>160</v>
      </c>
      <c r="M4" s="366"/>
      <c r="N4" s="366"/>
      <c r="O4" s="366"/>
      <c r="P4" s="366"/>
      <c r="Q4" s="366"/>
      <c r="R4" s="367"/>
    </row>
    <row r="5" spans="1:18" ht="30" customHeight="1">
      <c r="A5" s="415" t="s">
        <v>1</v>
      </c>
      <c r="B5" s="416"/>
      <c r="C5" s="417"/>
      <c r="D5" s="418">
        <f>+②各校入力用ｼｰﾄ!C83</f>
        <v>0</v>
      </c>
      <c r="E5" s="419"/>
      <c r="F5" s="419"/>
      <c r="G5" s="419"/>
      <c r="H5" s="419"/>
      <c r="I5" s="420"/>
      <c r="J5" s="422" t="s">
        <v>2</v>
      </c>
      <c r="K5" s="423"/>
      <c r="L5" s="423"/>
      <c r="M5" s="423"/>
      <c r="N5" s="424"/>
      <c r="O5" s="379">
        <f>+②各校入力用ｼｰﾄ!C84</f>
        <v>0</v>
      </c>
      <c r="P5" s="380"/>
      <c r="Q5" s="380"/>
      <c r="R5" s="381"/>
    </row>
    <row r="6" spans="1:18" ht="30" customHeight="1">
      <c r="A6" s="354" t="s">
        <v>245</v>
      </c>
      <c r="B6" s="354"/>
      <c r="C6" s="354"/>
      <c r="D6" s="388">
        <f>+②各校入力用ｼｰﾄ!C86</f>
        <v>0</v>
      </c>
      <c r="E6" s="389"/>
      <c r="F6" s="389"/>
      <c r="G6" s="389"/>
      <c r="H6" s="389"/>
      <c r="I6" s="389"/>
      <c r="J6" s="425" t="s">
        <v>228</v>
      </c>
      <c r="K6" s="426"/>
      <c r="L6" s="426"/>
      <c r="M6" s="426"/>
      <c r="N6" s="427"/>
      <c r="O6" s="379">
        <f>+②各校入力用ｼｰﾄ!C85</f>
        <v>0</v>
      </c>
      <c r="P6" s="380"/>
      <c r="Q6" s="380"/>
      <c r="R6" s="381"/>
    </row>
    <row r="7" spans="1:18" ht="30" customHeight="1">
      <c r="A7" s="62"/>
      <c r="B7" s="406" t="s">
        <v>202</v>
      </c>
      <c r="C7" s="407"/>
      <c r="D7" s="408"/>
      <c r="E7" s="404" t="s">
        <v>188</v>
      </c>
      <c r="F7" s="404"/>
      <c r="G7" s="405"/>
      <c r="H7" s="354" t="s">
        <v>18</v>
      </c>
      <c r="I7" s="354"/>
      <c r="J7" s="422" t="s">
        <v>161</v>
      </c>
      <c r="K7" s="424"/>
      <c r="L7" s="354" t="s">
        <v>6</v>
      </c>
      <c r="M7" s="354"/>
      <c r="N7" s="354"/>
      <c r="O7" s="354"/>
      <c r="P7" s="354"/>
      <c r="Q7" s="62" t="s">
        <v>162</v>
      </c>
      <c r="R7" s="62" t="s">
        <v>163</v>
      </c>
    </row>
    <row r="8" spans="1:18" ht="35.1" customHeight="1">
      <c r="A8" s="403">
        <v>1</v>
      </c>
      <c r="B8" s="406" t="str">
        <f>②各校入力用ｼｰﾄ!E87&amp;"　"&amp;②各校入力用ｼｰﾄ!F87</f>
        <v>　</v>
      </c>
      <c r="C8" s="407"/>
      <c r="D8" s="408"/>
      <c r="E8" s="404" t="str">
        <f>②各校入力用ｼｰﾄ!G87&amp;"　"&amp;②各校入力用ｼｰﾄ!H87</f>
        <v>　</v>
      </c>
      <c r="F8" s="404"/>
      <c r="G8" s="405"/>
      <c r="H8" s="397" t="str">
        <f>+②各校入力用ｼｰﾄ!I87</f>
        <v/>
      </c>
      <c r="I8" s="397"/>
      <c r="J8" s="398" t="str">
        <f ca="1">+②各校入力用ｼｰﾄ!J87</f>
        <v/>
      </c>
      <c r="K8" s="399"/>
      <c r="L8" s="396" t="str">
        <f>+②各校入力用ｼｰﾄ!K87</f>
        <v/>
      </c>
      <c r="M8" s="396"/>
      <c r="N8" s="396"/>
      <c r="O8" s="396"/>
      <c r="P8" s="396"/>
      <c r="Q8" s="392"/>
      <c r="R8" s="392"/>
    </row>
    <row r="9" spans="1:18" ht="35.1" customHeight="1">
      <c r="A9" s="395"/>
      <c r="B9" s="400" t="str">
        <f>②各校入力用ｼｰﾄ!E88&amp;"　"&amp;②各校入力用ｼｰﾄ!F88</f>
        <v>　</v>
      </c>
      <c r="C9" s="401"/>
      <c r="D9" s="402"/>
      <c r="E9" s="412" t="str">
        <f>②各校入力用ｼｰﾄ!G88&amp;"　"&amp;②各校入力用ｼｰﾄ!H88</f>
        <v>　</v>
      </c>
      <c r="F9" s="412"/>
      <c r="G9" s="413"/>
      <c r="H9" s="397" t="str">
        <f>+②各校入力用ｼｰﾄ!I88</f>
        <v/>
      </c>
      <c r="I9" s="397"/>
      <c r="J9" s="398" t="str">
        <f ca="1">+②各校入力用ｼｰﾄ!J88</f>
        <v/>
      </c>
      <c r="K9" s="399"/>
      <c r="L9" s="396" t="str">
        <f>+②各校入力用ｼｰﾄ!K88</f>
        <v/>
      </c>
      <c r="M9" s="396"/>
      <c r="N9" s="396"/>
      <c r="O9" s="396"/>
      <c r="P9" s="396"/>
      <c r="Q9" s="393"/>
      <c r="R9" s="393"/>
    </row>
    <row r="10" spans="1:18" ht="35.1" customHeight="1">
      <c r="A10" s="403">
        <v>2</v>
      </c>
      <c r="B10" s="400" t="str">
        <f>②各校入力用ｼｰﾄ!E89&amp;"　"&amp;②各校入力用ｼｰﾄ!F89</f>
        <v>　</v>
      </c>
      <c r="C10" s="401"/>
      <c r="D10" s="402"/>
      <c r="E10" s="412" t="str">
        <f>②各校入力用ｼｰﾄ!G89&amp;"　"&amp;②各校入力用ｼｰﾄ!H89</f>
        <v>　</v>
      </c>
      <c r="F10" s="412"/>
      <c r="G10" s="413"/>
      <c r="H10" s="397" t="str">
        <f>+②各校入力用ｼｰﾄ!I89</f>
        <v/>
      </c>
      <c r="I10" s="397"/>
      <c r="J10" s="398" t="str">
        <f ca="1">+②各校入力用ｼｰﾄ!J89</f>
        <v/>
      </c>
      <c r="K10" s="399"/>
      <c r="L10" s="396" t="str">
        <f>+②各校入力用ｼｰﾄ!K89</f>
        <v/>
      </c>
      <c r="M10" s="396"/>
      <c r="N10" s="396"/>
      <c r="O10" s="396"/>
      <c r="P10" s="396"/>
      <c r="Q10" s="392"/>
      <c r="R10" s="392"/>
    </row>
    <row r="11" spans="1:18" ht="35.1" customHeight="1">
      <c r="A11" s="395"/>
      <c r="B11" s="400" t="str">
        <f>②各校入力用ｼｰﾄ!E90&amp;"　"&amp;②各校入力用ｼｰﾄ!F90</f>
        <v>　</v>
      </c>
      <c r="C11" s="401"/>
      <c r="D11" s="402"/>
      <c r="E11" s="412" t="str">
        <f>②各校入力用ｼｰﾄ!G90&amp;"　"&amp;②各校入力用ｼｰﾄ!H90</f>
        <v>　</v>
      </c>
      <c r="F11" s="412"/>
      <c r="G11" s="413"/>
      <c r="H11" s="397" t="str">
        <f>+②各校入力用ｼｰﾄ!I90</f>
        <v/>
      </c>
      <c r="I11" s="397"/>
      <c r="J11" s="398" t="str">
        <f ca="1">+②各校入力用ｼｰﾄ!J90</f>
        <v/>
      </c>
      <c r="K11" s="399"/>
      <c r="L11" s="396" t="str">
        <f>+②各校入力用ｼｰﾄ!K90</f>
        <v/>
      </c>
      <c r="M11" s="396"/>
      <c r="N11" s="396"/>
      <c r="O11" s="396"/>
      <c r="P11" s="396"/>
      <c r="Q11" s="393"/>
      <c r="R11" s="393"/>
    </row>
    <row r="12" spans="1:18" ht="35.1" customHeight="1">
      <c r="A12" s="403">
        <v>3</v>
      </c>
      <c r="B12" s="400" t="str">
        <f>②各校入力用ｼｰﾄ!E91&amp;"　"&amp;②各校入力用ｼｰﾄ!F91</f>
        <v>　</v>
      </c>
      <c r="C12" s="401"/>
      <c r="D12" s="402"/>
      <c r="E12" s="412" t="str">
        <f>②各校入力用ｼｰﾄ!G91&amp;"　"&amp;②各校入力用ｼｰﾄ!H91</f>
        <v>　</v>
      </c>
      <c r="F12" s="412"/>
      <c r="G12" s="413"/>
      <c r="H12" s="397" t="str">
        <f>+②各校入力用ｼｰﾄ!I91</f>
        <v/>
      </c>
      <c r="I12" s="397"/>
      <c r="J12" s="398" t="str">
        <f ca="1">+②各校入力用ｼｰﾄ!J91</f>
        <v/>
      </c>
      <c r="K12" s="399"/>
      <c r="L12" s="396" t="str">
        <f>+②各校入力用ｼｰﾄ!K91</f>
        <v/>
      </c>
      <c r="M12" s="396"/>
      <c r="N12" s="396"/>
      <c r="O12" s="396"/>
      <c r="P12" s="396"/>
      <c r="Q12" s="392"/>
      <c r="R12" s="392"/>
    </row>
    <row r="13" spans="1:18" ht="35.1" customHeight="1">
      <c r="A13" s="395"/>
      <c r="B13" s="400" t="str">
        <f>②各校入力用ｼｰﾄ!E92&amp;"　"&amp;②各校入力用ｼｰﾄ!F92</f>
        <v>　</v>
      </c>
      <c r="C13" s="401"/>
      <c r="D13" s="402"/>
      <c r="E13" s="412" t="str">
        <f>②各校入力用ｼｰﾄ!G92&amp;"　"&amp;②各校入力用ｼｰﾄ!H92</f>
        <v>　</v>
      </c>
      <c r="F13" s="412"/>
      <c r="G13" s="413"/>
      <c r="H13" s="397" t="str">
        <f>+②各校入力用ｼｰﾄ!I92</f>
        <v/>
      </c>
      <c r="I13" s="397"/>
      <c r="J13" s="398" t="str">
        <f ca="1">+②各校入力用ｼｰﾄ!J92</f>
        <v/>
      </c>
      <c r="K13" s="399"/>
      <c r="L13" s="396" t="str">
        <f>+②各校入力用ｼｰﾄ!K92</f>
        <v/>
      </c>
      <c r="M13" s="396"/>
      <c r="N13" s="396"/>
      <c r="O13" s="396"/>
      <c r="P13" s="396"/>
      <c r="Q13" s="393"/>
      <c r="R13" s="393"/>
    </row>
    <row r="14" spans="1:18" ht="35.1" customHeight="1">
      <c r="A14" s="394" t="s">
        <v>164</v>
      </c>
      <c r="B14" s="400" t="str">
        <f>②各校入力用ｼｰﾄ!E93&amp;"　"&amp;②各校入力用ｼｰﾄ!F93</f>
        <v>　</v>
      </c>
      <c r="C14" s="401"/>
      <c r="D14" s="402"/>
      <c r="E14" s="412" t="str">
        <f>②各校入力用ｼｰﾄ!G93&amp;"　"&amp;②各校入力用ｼｰﾄ!H93</f>
        <v>　</v>
      </c>
      <c r="F14" s="412"/>
      <c r="G14" s="413"/>
      <c r="H14" s="397" t="str">
        <f>+②各校入力用ｼｰﾄ!I93</f>
        <v/>
      </c>
      <c r="I14" s="397"/>
      <c r="J14" s="398" t="str">
        <f ca="1">+②各校入力用ｼｰﾄ!J93</f>
        <v/>
      </c>
      <c r="K14" s="399"/>
      <c r="L14" s="396" t="str">
        <f>+②各校入力用ｼｰﾄ!K93</f>
        <v/>
      </c>
      <c r="M14" s="396"/>
      <c r="N14" s="396"/>
      <c r="O14" s="396"/>
      <c r="P14" s="396"/>
      <c r="Q14" s="392"/>
      <c r="R14" s="392"/>
    </row>
    <row r="15" spans="1:18" ht="35.1" customHeight="1">
      <c r="A15" s="395"/>
      <c r="B15" s="400" t="str">
        <f>②各校入力用ｼｰﾄ!E94&amp;"　"&amp;②各校入力用ｼｰﾄ!F94</f>
        <v>　</v>
      </c>
      <c r="C15" s="401"/>
      <c r="D15" s="402"/>
      <c r="E15" s="412" t="str">
        <f>②各校入力用ｼｰﾄ!G94&amp;"　"&amp;②各校入力用ｼｰﾄ!H94</f>
        <v>　</v>
      </c>
      <c r="F15" s="412"/>
      <c r="G15" s="413"/>
      <c r="H15" s="397" t="str">
        <f>+②各校入力用ｼｰﾄ!I94</f>
        <v/>
      </c>
      <c r="I15" s="397"/>
      <c r="J15" s="398" t="str">
        <f ca="1">+②各校入力用ｼｰﾄ!J94</f>
        <v/>
      </c>
      <c r="K15" s="399"/>
      <c r="L15" s="396" t="str">
        <f>+②各校入力用ｼｰﾄ!K94</f>
        <v/>
      </c>
      <c r="M15" s="396"/>
      <c r="N15" s="396"/>
      <c r="O15" s="396"/>
      <c r="P15" s="396"/>
      <c r="Q15" s="393"/>
      <c r="R15" s="393"/>
    </row>
    <row r="16" spans="1:18" ht="35.1" customHeight="1">
      <c r="A16" s="394" t="s">
        <v>165</v>
      </c>
      <c r="B16" s="400" t="str">
        <f>②各校入力用ｼｰﾄ!E95&amp;"　"&amp;②各校入力用ｼｰﾄ!F95</f>
        <v>　</v>
      </c>
      <c r="C16" s="401"/>
      <c r="D16" s="402"/>
      <c r="E16" s="412" t="str">
        <f>②各校入力用ｼｰﾄ!G95&amp;"　"&amp;②各校入力用ｼｰﾄ!H95</f>
        <v>　</v>
      </c>
      <c r="F16" s="412"/>
      <c r="G16" s="413"/>
      <c r="H16" s="397" t="str">
        <f>+②各校入力用ｼｰﾄ!I95</f>
        <v/>
      </c>
      <c r="I16" s="397"/>
      <c r="J16" s="398" t="str">
        <f ca="1">+②各校入力用ｼｰﾄ!J95</f>
        <v/>
      </c>
      <c r="K16" s="399"/>
      <c r="L16" s="396" t="str">
        <f>+②各校入力用ｼｰﾄ!K95</f>
        <v/>
      </c>
      <c r="M16" s="396"/>
      <c r="N16" s="396"/>
      <c r="O16" s="396"/>
      <c r="P16" s="396"/>
      <c r="Q16" s="392"/>
      <c r="R16" s="392"/>
    </row>
    <row r="17" spans="1:18" ht="35.1" customHeight="1">
      <c r="A17" s="395"/>
      <c r="B17" s="400" t="str">
        <f>②各校入力用ｼｰﾄ!E96&amp;"　"&amp;②各校入力用ｼｰﾄ!F96</f>
        <v>　</v>
      </c>
      <c r="C17" s="401"/>
      <c r="D17" s="402"/>
      <c r="E17" s="412" t="str">
        <f>②各校入力用ｼｰﾄ!G96&amp;"　"&amp;②各校入力用ｼｰﾄ!H96</f>
        <v>　</v>
      </c>
      <c r="F17" s="412"/>
      <c r="G17" s="413"/>
      <c r="H17" s="397" t="str">
        <f>+②各校入力用ｼｰﾄ!I96</f>
        <v/>
      </c>
      <c r="I17" s="397"/>
      <c r="J17" s="398" t="str">
        <f ca="1">+②各校入力用ｼｰﾄ!J96</f>
        <v/>
      </c>
      <c r="K17" s="399"/>
      <c r="L17" s="396" t="str">
        <f>+②各校入力用ｼｰﾄ!K96</f>
        <v/>
      </c>
      <c r="M17" s="396"/>
      <c r="N17" s="396"/>
      <c r="O17" s="396"/>
      <c r="P17" s="396"/>
      <c r="Q17" s="393"/>
      <c r="R17" s="393"/>
    </row>
    <row r="18" spans="1:18" ht="35.1" customHeight="1">
      <c r="A18" s="394" t="s">
        <v>166</v>
      </c>
      <c r="B18" s="400" t="str">
        <f>②各校入力用ｼｰﾄ!E97&amp;"　"&amp;②各校入力用ｼｰﾄ!F97</f>
        <v>　</v>
      </c>
      <c r="C18" s="401"/>
      <c r="D18" s="402"/>
      <c r="E18" s="412" t="str">
        <f>②各校入力用ｼｰﾄ!G97&amp;"　"&amp;②各校入力用ｼｰﾄ!H97</f>
        <v>　</v>
      </c>
      <c r="F18" s="412"/>
      <c r="G18" s="413"/>
      <c r="H18" s="397" t="str">
        <f>+②各校入力用ｼｰﾄ!I97</f>
        <v/>
      </c>
      <c r="I18" s="397"/>
      <c r="J18" s="398" t="str">
        <f ca="1">+②各校入力用ｼｰﾄ!J97</f>
        <v/>
      </c>
      <c r="K18" s="399"/>
      <c r="L18" s="396" t="str">
        <f>+②各校入力用ｼｰﾄ!K97</f>
        <v/>
      </c>
      <c r="M18" s="396"/>
      <c r="N18" s="396"/>
      <c r="O18" s="396"/>
      <c r="P18" s="396"/>
      <c r="Q18" s="392"/>
      <c r="R18" s="392"/>
    </row>
    <row r="19" spans="1:18" ht="35.1" customHeight="1">
      <c r="A19" s="395"/>
      <c r="B19" s="400" t="str">
        <f>②各校入力用ｼｰﾄ!E98&amp;"　"&amp;②各校入力用ｼｰﾄ!F98</f>
        <v>　</v>
      </c>
      <c r="C19" s="401"/>
      <c r="D19" s="402"/>
      <c r="E19" s="412" t="str">
        <f>②各校入力用ｼｰﾄ!G98&amp;"　"&amp;②各校入力用ｼｰﾄ!H98</f>
        <v>　</v>
      </c>
      <c r="F19" s="412"/>
      <c r="G19" s="413"/>
      <c r="H19" s="397" t="str">
        <f>+②各校入力用ｼｰﾄ!I98</f>
        <v/>
      </c>
      <c r="I19" s="397"/>
      <c r="J19" s="398" t="str">
        <f ca="1">+②各校入力用ｼｰﾄ!J98</f>
        <v/>
      </c>
      <c r="K19" s="399"/>
      <c r="L19" s="396" t="str">
        <f>+②各校入力用ｼｰﾄ!K98</f>
        <v/>
      </c>
      <c r="M19" s="396"/>
      <c r="N19" s="396"/>
      <c r="O19" s="396"/>
      <c r="P19" s="396"/>
      <c r="Q19" s="393"/>
      <c r="R19" s="393"/>
    </row>
    <row r="20" spans="1:18" ht="35.1" customHeight="1">
      <c r="A20" s="394" t="s">
        <v>167</v>
      </c>
      <c r="B20" s="400" t="str">
        <f>②各校入力用ｼｰﾄ!E99&amp;"　"&amp;②各校入力用ｼｰﾄ!F99</f>
        <v>　</v>
      </c>
      <c r="C20" s="401"/>
      <c r="D20" s="402"/>
      <c r="E20" s="412" t="str">
        <f>②各校入力用ｼｰﾄ!G99&amp;"　"&amp;②各校入力用ｼｰﾄ!H99</f>
        <v>　</v>
      </c>
      <c r="F20" s="412"/>
      <c r="G20" s="413"/>
      <c r="H20" s="397" t="str">
        <f>+②各校入力用ｼｰﾄ!I99</f>
        <v/>
      </c>
      <c r="I20" s="397"/>
      <c r="J20" s="398" t="str">
        <f ca="1">+②各校入力用ｼｰﾄ!J99</f>
        <v/>
      </c>
      <c r="K20" s="399"/>
      <c r="L20" s="396" t="str">
        <f>+②各校入力用ｼｰﾄ!K99</f>
        <v/>
      </c>
      <c r="M20" s="396"/>
      <c r="N20" s="396"/>
      <c r="O20" s="396"/>
      <c r="P20" s="396"/>
      <c r="Q20" s="392"/>
      <c r="R20" s="392"/>
    </row>
    <row r="21" spans="1:18" ht="35.1" customHeight="1">
      <c r="A21" s="395"/>
      <c r="B21" s="400" t="str">
        <f>②各校入力用ｼｰﾄ!E100&amp;"　"&amp;②各校入力用ｼｰﾄ!F100</f>
        <v>　</v>
      </c>
      <c r="C21" s="401"/>
      <c r="D21" s="402"/>
      <c r="E21" s="412" t="str">
        <f>②各校入力用ｼｰﾄ!G100&amp;"　"&amp;②各校入力用ｼｰﾄ!H100</f>
        <v>　</v>
      </c>
      <c r="F21" s="412"/>
      <c r="G21" s="413"/>
      <c r="H21" s="397" t="str">
        <f>+②各校入力用ｼｰﾄ!I100</f>
        <v/>
      </c>
      <c r="I21" s="397"/>
      <c r="J21" s="398" t="str">
        <f ca="1">+②各校入力用ｼｰﾄ!J100</f>
        <v/>
      </c>
      <c r="K21" s="399"/>
      <c r="L21" s="396" t="str">
        <f>+②各校入力用ｼｰﾄ!K100</f>
        <v/>
      </c>
      <c r="M21" s="396"/>
      <c r="N21" s="396"/>
      <c r="O21" s="396"/>
      <c r="P21" s="396"/>
      <c r="Q21" s="393"/>
      <c r="R21" s="393"/>
    </row>
    <row r="22" spans="1:18" ht="15" customHeight="1">
      <c r="A22" s="70"/>
      <c r="B22" s="71"/>
      <c r="C22" s="71"/>
      <c r="D22" s="71"/>
      <c r="E22" s="71"/>
      <c r="F22" s="71"/>
      <c r="G22" s="71"/>
      <c r="H22" s="72"/>
      <c r="I22" s="72"/>
      <c r="J22" s="73"/>
      <c r="K22" s="73"/>
      <c r="L22" s="71"/>
      <c r="M22" s="71"/>
      <c r="N22" s="71"/>
      <c r="O22" s="71"/>
      <c r="P22" s="71"/>
      <c r="Q22" s="74" t="s">
        <v>169</v>
      </c>
      <c r="R22" s="74" t="s">
        <v>169</v>
      </c>
    </row>
    <row r="23" spans="1:18" ht="20.100000000000001" customHeight="1">
      <c r="A23" s="63"/>
      <c r="B23" s="63"/>
      <c r="C23" s="63"/>
      <c r="D23" s="63"/>
      <c r="E23" s="63"/>
      <c r="F23" s="63"/>
      <c r="G23" s="63"/>
      <c r="H23" s="63"/>
      <c r="I23" s="63"/>
      <c r="J23" s="63"/>
      <c r="K23" s="63"/>
      <c r="L23" s="63"/>
      <c r="M23" s="63"/>
      <c r="N23" s="63"/>
      <c r="O23" s="411" t="s">
        <v>168</v>
      </c>
      <c r="P23" s="411"/>
      <c r="Q23" s="411"/>
      <c r="R23" s="411"/>
    </row>
    <row r="24" spans="1:18" ht="24" customHeight="1">
      <c r="A24" s="410" t="s">
        <v>189</v>
      </c>
      <c r="B24" s="410"/>
      <c r="C24" s="410"/>
      <c r="D24" s="410"/>
      <c r="E24" s="410"/>
      <c r="F24" s="410"/>
      <c r="G24" s="410"/>
      <c r="H24" s="410"/>
      <c r="I24" s="410"/>
      <c r="J24" s="410"/>
      <c r="K24" s="410"/>
      <c r="L24" s="410"/>
      <c r="M24" s="410"/>
      <c r="N24" s="410"/>
      <c r="O24" s="410"/>
      <c r="P24" s="410"/>
      <c r="Q24" s="63"/>
      <c r="R24" s="63"/>
    </row>
    <row r="25" spans="1:18" ht="24" customHeight="1">
      <c r="A25" s="63"/>
      <c r="B25" s="63"/>
      <c r="C25" s="63"/>
      <c r="D25" s="63">
        <f>+②各校入力用ｼｰﾄ!C4</f>
        <v>0</v>
      </c>
      <c r="E25" s="63" t="s">
        <v>11</v>
      </c>
      <c r="F25" s="63">
        <f>+②各校入力用ｼｰﾄ!C5</f>
        <v>0</v>
      </c>
      <c r="G25" s="63" t="s">
        <v>12</v>
      </c>
      <c r="H25" s="63">
        <f>+②各校入力用ｼｰﾄ!C6</f>
        <v>0</v>
      </c>
      <c r="I25" s="63" t="s">
        <v>13</v>
      </c>
      <c r="M25" s="63"/>
      <c r="N25" s="63"/>
      <c r="O25" s="63"/>
      <c r="P25" s="63"/>
    </row>
    <row r="26" spans="1:18" ht="28.5" customHeight="1">
      <c r="A26" s="63"/>
      <c r="B26" s="63"/>
      <c r="C26" s="414" t="str">
        <f>+②各校入力用ｼｰﾄ!E2</f>
        <v/>
      </c>
      <c r="D26" s="414"/>
      <c r="E26" s="414"/>
      <c r="F26" s="414"/>
      <c r="G26" s="409" t="s">
        <v>14</v>
      </c>
      <c r="H26" s="409"/>
      <c r="I26" s="409"/>
      <c r="J26" s="409"/>
      <c r="K26" s="409">
        <f>+②各校入力用ｼｰﾄ!C3</f>
        <v>0</v>
      </c>
      <c r="L26" s="409"/>
      <c r="M26" s="409"/>
      <c r="N26" s="409"/>
      <c r="O26" s="409"/>
      <c r="P26" s="409"/>
      <c r="Q26" s="409"/>
      <c r="R26" s="93" t="s">
        <v>15</v>
      </c>
    </row>
  </sheetData>
  <mergeCells count="117">
    <mergeCell ref="H20:I20"/>
    <mergeCell ref="E21:G21"/>
    <mergeCell ref="E20:G20"/>
    <mergeCell ref="E18:G18"/>
    <mergeCell ref="E17:G17"/>
    <mergeCell ref="E16:G16"/>
    <mergeCell ref="E13:G13"/>
    <mergeCell ref="E12:G12"/>
    <mergeCell ref="E15:G15"/>
    <mergeCell ref="A1:E1"/>
    <mergeCell ref="F1:G1"/>
    <mergeCell ref="H1:J1"/>
    <mergeCell ref="J5:N5"/>
    <mergeCell ref="A6:C6"/>
    <mergeCell ref="D6:I6"/>
    <mergeCell ref="Q10:Q11"/>
    <mergeCell ref="J7:K7"/>
    <mergeCell ref="J6:N6"/>
    <mergeCell ref="O6:R6"/>
    <mergeCell ref="A8:A9"/>
    <mergeCell ref="A10:A11"/>
    <mergeCell ref="L17:P17"/>
    <mergeCell ref="L9:P9"/>
    <mergeCell ref="L10:P10"/>
    <mergeCell ref="L11:P11"/>
    <mergeCell ref="L12:P12"/>
    <mergeCell ref="B16:D16"/>
    <mergeCell ref="B15:D15"/>
    <mergeCell ref="A2:B2"/>
    <mergeCell ref="C2:D2"/>
    <mergeCell ref="A4:C4"/>
    <mergeCell ref="O5:R5"/>
    <mergeCell ref="E7:G7"/>
    <mergeCell ref="E11:G11"/>
    <mergeCell ref="E10:G10"/>
    <mergeCell ref="E14:G14"/>
    <mergeCell ref="B13:D13"/>
    <mergeCell ref="E9:G9"/>
    <mergeCell ref="L4:R4"/>
    <mergeCell ref="D4:I4"/>
    <mergeCell ref="A5:C5"/>
    <mergeCell ref="D5:I5"/>
    <mergeCell ref="H7:I7"/>
    <mergeCell ref="B7:D7"/>
    <mergeCell ref="L7:P7"/>
    <mergeCell ref="K26:Q26"/>
    <mergeCell ref="Q20:Q21"/>
    <mergeCell ref="H17:I17"/>
    <mergeCell ref="B18:D18"/>
    <mergeCell ref="B17:D17"/>
    <mergeCell ref="H18:I18"/>
    <mergeCell ref="L21:P21"/>
    <mergeCell ref="H21:I21"/>
    <mergeCell ref="A24:P24"/>
    <mergeCell ref="A20:A21"/>
    <mergeCell ref="B21:D21"/>
    <mergeCell ref="J21:K21"/>
    <mergeCell ref="O23:R23"/>
    <mergeCell ref="B20:D20"/>
    <mergeCell ref="B19:D19"/>
    <mergeCell ref="H19:I19"/>
    <mergeCell ref="L20:P20"/>
    <mergeCell ref="J19:K19"/>
    <mergeCell ref="J20:K20"/>
    <mergeCell ref="L19:P19"/>
    <mergeCell ref="E19:G19"/>
    <mergeCell ref="R20:R21"/>
    <mergeCell ref="C26:F26"/>
    <mergeCell ref="G26:J26"/>
    <mergeCell ref="A12:A13"/>
    <mergeCell ref="B10:D10"/>
    <mergeCell ref="B12:D12"/>
    <mergeCell ref="E8:G8"/>
    <mergeCell ref="B9:D9"/>
    <mergeCell ref="R10:R11"/>
    <mergeCell ref="R8:R9"/>
    <mergeCell ref="Q8:Q9"/>
    <mergeCell ref="J10:K10"/>
    <mergeCell ref="J8:K8"/>
    <mergeCell ref="H8:I8"/>
    <mergeCell ref="L8:P8"/>
    <mergeCell ref="H9:I9"/>
    <mergeCell ref="H10:I10"/>
    <mergeCell ref="H11:I11"/>
    <mergeCell ref="H12:I12"/>
    <mergeCell ref="H13:I13"/>
    <mergeCell ref="J11:K11"/>
    <mergeCell ref="J12:K12"/>
    <mergeCell ref="J13:K13"/>
    <mergeCell ref="L13:P13"/>
    <mergeCell ref="J9:K9"/>
    <mergeCell ref="B8:D8"/>
    <mergeCell ref="B11:D11"/>
    <mergeCell ref="R14:R15"/>
    <mergeCell ref="R16:R17"/>
    <mergeCell ref="Q14:Q15"/>
    <mergeCell ref="Q16:Q17"/>
    <mergeCell ref="R12:R13"/>
    <mergeCell ref="Q18:Q19"/>
    <mergeCell ref="R18:R19"/>
    <mergeCell ref="Q12:Q13"/>
    <mergeCell ref="A18:A19"/>
    <mergeCell ref="A14:A15"/>
    <mergeCell ref="A16:A17"/>
    <mergeCell ref="L14:P14"/>
    <mergeCell ref="H15:I15"/>
    <mergeCell ref="J15:K15"/>
    <mergeCell ref="L15:P15"/>
    <mergeCell ref="L16:P16"/>
    <mergeCell ref="J18:K18"/>
    <mergeCell ref="J14:K14"/>
    <mergeCell ref="B14:D14"/>
    <mergeCell ref="L18:P18"/>
    <mergeCell ref="H14:I14"/>
    <mergeCell ref="H16:I16"/>
    <mergeCell ref="J16:K16"/>
    <mergeCell ref="J17:K17"/>
  </mergeCells>
  <phoneticPr fontId="3"/>
  <pageMargins left="0.74803149606299213" right="0.74803149606299213" top="0.78740157480314965" bottom="0.59055118110236227" header="0.51181102362204722" footer="0.51181102362204722"/>
  <pageSetup paperSize="9" scale="99" orientation="portrait"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26</vt:i4>
      </vt:variant>
    </vt:vector>
  </HeadingPairs>
  <TitlesOfParts>
    <vt:vector size="47" baseType="lpstr">
      <vt:lpstr>(始めに）</vt:lpstr>
      <vt:lpstr>0手順</vt:lpstr>
      <vt:lpstr>①生徒基本ﾃﾞｰﾀｼｰﾄ</vt:lpstr>
      <vt:lpstr>②各校入力用ｼｰﾄ</vt:lpstr>
      <vt:lpstr>③県大会男団体申込書印刷用</vt:lpstr>
      <vt:lpstr>④県大会女団体申込書印刷用</vt:lpstr>
      <vt:lpstr>⑤県大会男個人申込書印刷用</vt:lpstr>
      <vt:lpstr>⑥県大会女個人申込書印刷用</vt:lpstr>
      <vt:lpstr>⑦県民大会男子申込書印刷用</vt:lpstr>
      <vt:lpstr>⑧県民大会女子申込書印刷用</vt:lpstr>
      <vt:lpstr>⑨県ｼﾝｸﾞﾙｽ大会男子申込書印刷用</vt:lpstr>
      <vt:lpstr>⑩県ｼﾝｸﾞﾙｽ大会女子申込書印刷用</vt:lpstr>
      <vt:lpstr>⑪県団体男子県提出用ｼｰﾄ</vt:lpstr>
      <vt:lpstr>⑫県団体女子県提出用ｼｰﾄ</vt:lpstr>
      <vt:lpstr>⑬県個人男子県提出用ｼｰﾄ</vt:lpstr>
      <vt:lpstr>⑭県個人女子県提出用ｼｰﾄ</vt:lpstr>
      <vt:lpstr>⑮県民男子県提出用ｼｰﾄ</vt:lpstr>
      <vt:lpstr>⑯県民女子県提出用ｼｰﾄ</vt:lpstr>
      <vt:lpstr>⑰県ｼﾝｸﾞﾙｽ男子県提出用ｼｰﾄ</vt:lpstr>
      <vt:lpstr>⑱県ｼﾝｸﾞﾙｽ女子県提出用ｼｰﾄ</vt:lpstr>
      <vt:lpstr>兵庫県学校コード</vt:lpstr>
      <vt:lpstr>'(始めに）'!Print_Area</vt:lpstr>
      <vt:lpstr>'0手順'!Print_Area</vt:lpstr>
      <vt:lpstr>①生徒基本ﾃﾞｰﾀｼｰﾄ!Print_Area</vt:lpstr>
      <vt:lpstr>②各校入力用ｼｰﾄ!Print_Area</vt:lpstr>
      <vt:lpstr>③県大会男団体申込書印刷用!Print_Area</vt:lpstr>
      <vt:lpstr>④県大会女団体申込書印刷用!Print_Area</vt:lpstr>
      <vt:lpstr>⑤県大会男個人申込書印刷用!Print_Area</vt:lpstr>
      <vt:lpstr>⑥県大会女個人申込書印刷用!Print_Area</vt:lpstr>
      <vt:lpstr>⑦県民大会男子申込書印刷用!Print_Area</vt:lpstr>
      <vt:lpstr>⑧県民大会女子申込書印刷用!Print_Area</vt:lpstr>
      <vt:lpstr>⑨県ｼﾝｸﾞﾙｽ大会男子申込書印刷用!Print_Area</vt:lpstr>
      <vt:lpstr>⑩県ｼﾝｸﾞﾙｽ大会女子申込書印刷用!Print_Area</vt:lpstr>
      <vt:lpstr>⑪県団体男子県提出用ｼｰﾄ!Print_Area</vt:lpstr>
      <vt:lpstr>⑫県団体女子県提出用ｼｰﾄ!Print_Area</vt:lpstr>
      <vt:lpstr>⑬県個人男子県提出用ｼｰﾄ!Print_Area</vt:lpstr>
      <vt:lpstr>⑭県個人女子県提出用ｼｰﾄ!Print_Area</vt:lpstr>
      <vt:lpstr>⑮県民男子県提出用ｼｰﾄ!Print_Area</vt:lpstr>
      <vt:lpstr>⑯県民女子県提出用ｼｰﾄ!Print_Area</vt:lpstr>
      <vt:lpstr>⑰県ｼﾝｸﾞﾙｽ男子県提出用ｼｰﾄ!Print_Area</vt:lpstr>
      <vt:lpstr>⑱県ｼﾝｸﾞﾙｽ女子県提出用ｼｰﾄ!Print_Area</vt:lpstr>
      <vt:lpstr>⑮県民男子県提出用ｼｰﾄ!Print_Titles</vt:lpstr>
      <vt:lpstr>⑯県民女子県提出用ｼｰﾄ!Print_Titles</vt:lpstr>
      <vt:lpstr>⑰県ｼﾝｸﾞﾙｽ男子県提出用ｼｰﾄ!Print_Titles</vt:lpstr>
      <vt:lpstr>⑱県ｼﾝｸﾞﾙｽ女子県提出用ｼｰﾄ!Print_Titles</vt:lpstr>
      <vt:lpstr>交通機関</vt:lpstr>
      <vt:lpstr>選手登録一覧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西尾和則</dc:creator>
  <cp:lastModifiedBy>金田　大輝</cp:lastModifiedBy>
  <cp:lastPrinted>2020-08-23T05:34:24Z</cp:lastPrinted>
  <dcterms:created xsi:type="dcterms:W3CDTF">2010-10-03T09:45:48Z</dcterms:created>
  <dcterms:modified xsi:type="dcterms:W3CDTF">2020-10-19T23:03:24Z</dcterms:modified>
</cp:coreProperties>
</file>