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lb19z0568\new_kyukan\♪共済組合\99雑件\R3事務連絡\R03.7定時決定について\"/>
    </mc:Choice>
  </mc:AlternateContent>
  <xr:revisionPtr revIDLastSave="0" documentId="13_ncr:1_{FEB9502F-9B0C-415F-B858-8C66529C2D82}" xr6:coauthVersionLast="36" xr6:coauthVersionMax="36" xr10:uidLastSave="{00000000-0000-0000-0000-000000000000}"/>
  <bookViews>
    <workbookView xWindow="240" yWindow="105" windowWidth="13860" windowHeight="8325" xr2:uid="{00000000-000D-0000-FFFF-FFFF00000000}"/>
  </bookViews>
  <sheets>
    <sheet name="標準報酬等級計算シート" sheetId="14" r:id="rId1"/>
    <sheet name="記入例" sheetId="15" r:id="rId2"/>
    <sheet name="等級表" sheetId="7" r:id="rId3"/>
  </sheets>
  <definedNames>
    <definedName name="_xlnm.Print_Area" localSheetId="1">記入例!$B$1:$U$42</definedName>
  </definedNames>
  <calcPr calcId="191029"/>
</workbook>
</file>

<file path=xl/calcChain.xml><?xml version="1.0" encoding="utf-8"?>
<calcChain xmlns="http://schemas.openxmlformats.org/spreadsheetml/2006/main">
  <c r="N26" i="15" l="1"/>
  <c r="K26" i="15"/>
  <c r="H26" i="15"/>
  <c r="N25" i="15"/>
  <c r="N24" i="15" s="1"/>
  <c r="K25" i="15"/>
  <c r="K24" i="15" s="1"/>
  <c r="H25" i="15"/>
  <c r="H24" i="15" s="1"/>
  <c r="K25" i="14"/>
  <c r="K24" i="14" s="1"/>
  <c r="N25" i="14"/>
  <c r="N24" i="14" s="1"/>
  <c r="H25" i="14"/>
  <c r="H24" i="14" s="1"/>
  <c r="N26" i="14"/>
  <c r="K26" i="14"/>
  <c r="H26" i="14"/>
  <c r="H27" i="15" l="1"/>
  <c r="H28" i="15" s="1"/>
  <c r="H27" i="14"/>
  <c r="H28" i="14" s="1"/>
  <c r="A47" i="7" l="1"/>
  <c r="A48" i="7"/>
  <c r="A49" i="7"/>
  <c r="A46" i="7" l="1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H29" i="14" l="1"/>
  <c r="L30" i="14" s="1"/>
  <c r="H29" i="15"/>
  <c r="L30" i="15" s="1"/>
</calcChain>
</file>

<file path=xl/sharedStrings.xml><?xml version="1.0" encoding="utf-8"?>
<sst xmlns="http://schemas.openxmlformats.org/spreadsheetml/2006/main" count="221" uniqueCount="48">
  <si>
    <t>所属名</t>
    <rPh sb="0" eb="2">
      <t>ショゾク</t>
    </rPh>
    <rPh sb="2" eb="3">
      <t>メイ</t>
    </rPh>
    <phoneticPr fontId="2"/>
  </si>
  <si>
    <t>職員番号</t>
    <rPh sb="0" eb="2">
      <t>ショクイン</t>
    </rPh>
    <rPh sb="2" eb="4">
      <t>バンゴウ</t>
    </rPh>
    <phoneticPr fontId="2"/>
  </si>
  <si>
    <t>氏名</t>
    <rPh sb="0" eb="2">
      <t>シメイ</t>
    </rPh>
    <phoneticPr fontId="2"/>
  </si>
  <si>
    <t>所属コード</t>
    <rPh sb="0" eb="2">
      <t>ショゾク</t>
    </rPh>
    <phoneticPr fontId="2"/>
  </si>
  <si>
    <t>等級</t>
    <rPh sb="0" eb="2">
      <t>トウキュウ</t>
    </rPh>
    <phoneticPr fontId="2"/>
  </si>
  <si>
    <t>総報酬額</t>
    <rPh sb="0" eb="3">
      <t>ソウホウシュウ</t>
    </rPh>
    <rPh sb="3" eb="4">
      <t>ガク</t>
    </rPh>
    <phoneticPr fontId="2"/>
  </si>
  <si>
    <t>円</t>
    <rPh sb="0" eb="1">
      <t>エン</t>
    </rPh>
    <phoneticPr fontId="2"/>
  </si>
  <si>
    <t>扶養手当</t>
    <rPh sb="0" eb="2">
      <t>フヨウ</t>
    </rPh>
    <rPh sb="2" eb="4">
      <t>テアテ</t>
    </rPh>
    <phoneticPr fontId="2"/>
  </si>
  <si>
    <t>地域手当</t>
    <rPh sb="0" eb="2">
      <t>チイキ</t>
    </rPh>
    <rPh sb="2" eb="4">
      <t>テアテ</t>
    </rPh>
    <phoneticPr fontId="2"/>
  </si>
  <si>
    <t>へき地手当</t>
    <rPh sb="2" eb="3">
      <t>チ</t>
    </rPh>
    <rPh sb="3" eb="5">
      <t>テアテ</t>
    </rPh>
    <phoneticPr fontId="2"/>
  </si>
  <si>
    <t>住居手当</t>
    <rPh sb="0" eb="2">
      <t>ジュウキョ</t>
    </rPh>
    <rPh sb="2" eb="4">
      <t>テアテ</t>
    </rPh>
    <phoneticPr fontId="2"/>
  </si>
  <si>
    <t>単身赴任手当</t>
    <rPh sb="0" eb="2">
      <t>タンシン</t>
    </rPh>
    <rPh sb="2" eb="4">
      <t>フニン</t>
    </rPh>
    <rPh sb="4" eb="6">
      <t>テアテ</t>
    </rPh>
    <phoneticPr fontId="2"/>
  </si>
  <si>
    <t>義務教育等教員特別手当</t>
    <rPh sb="0" eb="2">
      <t>ギム</t>
    </rPh>
    <rPh sb="2" eb="4">
      <t>キョウイク</t>
    </rPh>
    <rPh sb="4" eb="5">
      <t>トウ</t>
    </rPh>
    <rPh sb="5" eb="7">
      <t>キョウイン</t>
    </rPh>
    <rPh sb="7" eb="9">
      <t>トクベツ</t>
    </rPh>
    <rPh sb="9" eb="11">
      <t>テアテ</t>
    </rPh>
    <phoneticPr fontId="2"/>
  </si>
  <si>
    <t>定時制通信教育手当</t>
    <rPh sb="0" eb="3">
      <t>テイジセイ</t>
    </rPh>
    <rPh sb="3" eb="5">
      <t>ツウシン</t>
    </rPh>
    <rPh sb="5" eb="7">
      <t>キョウイク</t>
    </rPh>
    <rPh sb="7" eb="9">
      <t>テアテ</t>
    </rPh>
    <phoneticPr fontId="2"/>
  </si>
  <si>
    <t>産業教育手当</t>
    <rPh sb="0" eb="2">
      <t>サンギョウ</t>
    </rPh>
    <rPh sb="2" eb="4">
      <t>キョウイク</t>
    </rPh>
    <rPh sb="4" eb="6">
      <t>テアテ</t>
    </rPh>
    <phoneticPr fontId="2"/>
  </si>
  <si>
    <t>通勤手当</t>
    <rPh sb="0" eb="2">
      <t>ツウキン</t>
    </rPh>
    <rPh sb="2" eb="4">
      <t>テアテ</t>
    </rPh>
    <phoneticPr fontId="2"/>
  </si>
  <si>
    <t>算定の基礎となる報酬</t>
    <rPh sb="0" eb="2">
      <t>サンテイ</t>
    </rPh>
    <rPh sb="3" eb="5">
      <t>キソ</t>
    </rPh>
    <rPh sb="8" eb="10">
      <t>ホウシュウ</t>
    </rPh>
    <phoneticPr fontId="2"/>
  </si>
  <si>
    <t>管理職手当</t>
    <rPh sb="0" eb="2">
      <t>カンリ</t>
    </rPh>
    <rPh sb="2" eb="3">
      <t>ショク</t>
    </rPh>
    <rPh sb="3" eb="5">
      <t>テアテ</t>
    </rPh>
    <phoneticPr fontId="2"/>
  </si>
  <si>
    <t>給料</t>
    <rPh sb="0" eb="2">
      <t>キュウリョウ</t>
    </rPh>
    <phoneticPr fontId="2"/>
  </si>
  <si>
    <t>算定基礎初月の報酬額</t>
    <rPh sb="4" eb="5">
      <t>ハジ</t>
    </rPh>
    <phoneticPr fontId="2"/>
  </si>
  <si>
    <t>算定基礎次月の報酬額</t>
    <rPh sb="4" eb="5">
      <t>ツギ</t>
    </rPh>
    <phoneticPr fontId="2"/>
  </si>
  <si>
    <t>算定基礎次々月の報酬額</t>
    <rPh sb="2" eb="4">
      <t>キソ</t>
    </rPh>
    <rPh sb="4" eb="5">
      <t>ツギ</t>
    </rPh>
    <rPh sb="6" eb="7">
      <t>ツキ</t>
    </rPh>
    <phoneticPr fontId="2"/>
  </si>
  <si>
    <t>短期用</t>
    <rPh sb="0" eb="2">
      <t>タンキ</t>
    </rPh>
    <rPh sb="2" eb="3">
      <t>ヨウ</t>
    </rPh>
    <phoneticPr fontId="2"/>
  </si>
  <si>
    <t>報酬月額</t>
    <rPh sb="0" eb="2">
      <t>ホウシュウ</t>
    </rPh>
    <rPh sb="2" eb="4">
      <t>ゲツガク</t>
    </rPh>
    <phoneticPr fontId="2"/>
  </si>
  <si>
    <t>標準報酬の月額</t>
    <rPh sb="0" eb="2">
      <t>ヒョウジュン</t>
    </rPh>
    <rPh sb="2" eb="4">
      <t>ホウシュウ</t>
    </rPh>
    <rPh sb="5" eb="7">
      <t>ゲツガク</t>
    </rPh>
    <phoneticPr fontId="2"/>
  </si>
  <si>
    <t>固定的給与</t>
    <rPh sb="0" eb="3">
      <t>コテイテキ</t>
    </rPh>
    <rPh sb="3" eb="5">
      <t>キュウヨ</t>
    </rPh>
    <phoneticPr fontId="2"/>
  </si>
  <si>
    <t>←１ヶ月あたりの金額になっているか注意</t>
    <rPh sb="3" eb="4">
      <t>ゲツ</t>
    </rPh>
    <rPh sb="8" eb="10">
      <t>キンガク</t>
    </rPh>
    <rPh sb="17" eb="19">
      <t>チュウイ</t>
    </rPh>
    <phoneticPr fontId="2"/>
  </si>
  <si>
    <t>１ヶ月平均</t>
    <rPh sb="2" eb="3">
      <t>ゲツ</t>
    </rPh>
    <rPh sb="3" eb="5">
      <t>ヘイキン</t>
    </rPh>
    <phoneticPr fontId="2"/>
  </si>
  <si>
    <t>******</t>
    <phoneticPr fontId="2"/>
  </si>
  <si>
    <t>○○高校</t>
    <rPh sb="2" eb="4">
      <t>コウコウ</t>
    </rPh>
    <phoneticPr fontId="2"/>
  </si>
  <si>
    <t>○○　○○</t>
    <phoneticPr fontId="2"/>
  </si>
  <si>
    <t>特殊勤務手当*</t>
    <rPh sb="0" eb="2">
      <t>トクシュ</t>
    </rPh>
    <rPh sb="2" eb="4">
      <t>キンム</t>
    </rPh>
    <rPh sb="4" eb="6">
      <t>テアテ</t>
    </rPh>
    <phoneticPr fontId="2"/>
  </si>
  <si>
    <t>寒冷地手当*</t>
    <rPh sb="0" eb="3">
      <t>カンレイチ</t>
    </rPh>
    <rPh sb="3" eb="5">
      <t>テアテ</t>
    </rPh>
    <phoneticPr fontId="2"/>
  </si>
  <si>
    <t>超過勤務手当*</t>
    <rPh sb="0" eb="2">
      <t>チョウカ</t>
    </rPh>
    <rPh sb="2" eb="4">
      <t>キンム</t>
    </rPh>
    <rPh sb="4" eb="6">
      <t>テアテ</t>
    </rPh>
    <phoneticPr fontId="2"/>
  </si>
  <si>
    <t>宿日直手当*</t>
    <rPh sb="0" eb="3">
      <t>シュクニッチョク</t>
    </rPh>
    <rPh sb="3" eb="5">
      <t>テアテ</t>
    </rPh>
    <phoneticPr fontId="2"/>
  </si>
  <si>
    <t>記入例</t>
    <rPh sb="0" eb="2">
      <t>キニュウ</t>
    </rPh>
    <rPh sb="2" eb="3">
      <t>レイ</t>
    </rPh>
    <phoneticPr fontId="2"/>
  </si>
  <si>
    <t>非固定的給与*</t>
    <rPh sb="0" eb="1">
      <t>ヒ</t>
    </rPh>
    <rPh sb="1" eb="4">
      <t>コテイテキ</t>
    </rPh>
    <rPh sb="4" eb="6">
      <t>キュウヨ</t>
    </rPh>
    <phoneticPr fontId="2"/>
  </si>
  <si>
    <t>特殊勤務手当(月額)</t>
    <rPh sb="0" eb="2">
      <t>トクシュ</t>
    </rPh>
    <rPh sb="2" eb="4">
      <t>キンム</t>
    </rPh>
    <rPh sb="4" eb="6">
      <t>テアテ</t>
    </rPh>
    <rPh sb="7" eb="9">
      <t>ゲツガク</t>
    </rPh>
    <phoneticPr fontId="2"/>
  </si>
  <si>
    <t>その他の手当(固定)</t>
    <rPh sb="2" eb="3">
      <t>タ</t>
    </rPh>
    <rPh sb="4" eb="6">
      <t>テアテ</t>
    </rPh>
    <rPh sb="7" eb="9">
      <t>コテイ</t>
    </rPh>
    <phoneticPr fontId="2"/>
  </si>
  <si>
    <t>その他の手当(非固定)*</t>
    <rPh sb="2" eb="3">
      <t>タ</t>
    </rPh>
    <rPh sb="4" eb="6">
      <t>テアテ</t>
    </rPh>
    <rPh sb="7" eb="8">
      <t>ヒ</t>
    </rPh>
    <rPh sb="8" eb="10">
      <t>コテイ</t>
    </rPh>
    <phoneticPr fontId="2"/>
  </si>
  <si>
    <t>←実績手当は支給月で算定する</t>
    <rPh sb="1" eb="3">
      <t>ジッセキ</t>
    </rPh>
    <rPh sb="3" eb="5">
      <t>テアテ</t>
    </rPh>
    <rPh sb="6" eb="8">
      <t>シキュウ</t>
    </rPh>
    <rPh sb="8" eb="9">
      <t>ツキ</t>
    </rPh>
    <rPh sb="10" eb="12">
      <t>サンテイ</t>
    </rPh>
    <phoneticPr fontId="2"/>
  </si>
  <si>
    <t>等級（短期）</t>
    <rPh sb="0" eb="2">
      <t>トウキュウ</t>
    </rPh>
    <rPh sb="3" eb="5">
      <t>タンキ</t>
    </rPh>
    <phoneticPr fontId="2"/>
  </si>
  <si>
    <t>【Ｑ６９】</t>
    <phoneticPr fontId="2"/>
  </si>
  <si>
    <t>←日割りではなく満額の金額になっているか注意</t>
    <rPh sb="1" eb="3">
      <t>ヒワ</t>
    </rPh>
    <rPh sb="8" eb="10">
      <t>マンガク</t>
    </rPh>
    <rPh sb="11" eb="13">
      <t>キンガク</t>
    </rPh>
    <rPh sb="20" eb="22">
      <t>チュウイ</t>
    </rPh>
    <phoneticPr fontId="2"/>
  </si>
  <si>
    <t>年　　月分</t>
    <rPh sb="0" eb="1">
      <t>ネン</t>
    </rPh>
    <rPh sb="3" eb="5">
      <t>ガツブン</t>
    </rPh>
    <phoneticPr fontId="2"/>
  </si>
  <si>
    <t>３年　４月分</t>
    <rPh sb="1" eb="2">
      <t>ネン</t>
    </rPh>
    <rPh sb="4" eb="6">
      <t>ガツブン</t>
    </rPh>
    <phoneticPr fontId="2"/>
  </si>
  <si>
    <t>３年　５月分</t>
    <rPh sb="1" eb="2">
      <t>ネン</t>
    </rPh>
    <rPh sb="4" eb="6">
      <t>ガツブン</t>
    </rPh>
    <phoneticPr fontId="2"/>
  </si>
  <si>
    <t>３年　６月分</t>
    <rPh sb="1" eb="2">
      <t>ネン</t>
    </rPh>
    <rPh sb="4" eb="6">
      <t>ガツブン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</si>
</sst>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HGSｺﾞｼｯｸM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HGSｺﾞｼｯｸM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38" fontId="6" fillId="0" borderId="0" xfId="2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shrinkToFit="1"/>
    </xf>
    <xf numFmtId="38" fontId="6" fillId="0" borderId="1" xfId="2" applyFont="1" applyBorder="1" applyAlignment="1">
      <alignment horizontal="center" vertical="center" shrinkToFit="1"/>
    </xf>
    <xf numFmtId="38" fontId="6" fillId="0" borderId="0" xfId="2" applyFont="1" applyBorder="1" applyAlignment="1">
      <alignment horizontal="center" vertical="center" shrinkToFit="1"/>
    </xf>
    <xf numFmtId="38" fontId="6" fillId="0" borderId="1" xfId="2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38" fontId="6" fillId="0" borderId="1" xfId="2" applyFont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6" fillId="0" borderId="1" xfId="2" applyFont="1" applyBorder="1" applyAlignment="1">
      <alignment vertical="top" wrapText="1"/>
    </xf>
    <xf numFmtId="38" fontId="6" fillId="0" borderId="0" xfId="2" applyFont="1" applyBorder="1" applyAlignment="1">
      <alignment vertical="top" wrapText="1"/>
    </xf>
    <xf numFmtId="38" fontId="4" fillId="5" borderId="7" xfId="2" applyFont="1" applyFill="1" applyBorder="1">
      <alignment vertical="center"/>
    </xf>
    <xf numFmtId="38" fontId="4" fillId="5" borderId="12" xfId="2" applyFont="1" applyFill="1" applyBorder="1">
      <alignment vertical="center"/>
    </xf>
    <xf numFmtId="38" fontId="4" fillId="2" borderId="2" xfId="2" applyFont="1" applyFill="1" applyBorder="1">
      <alignment vertical="center"/>
    </xf>
    <xf numFmtId="38" fontId="4" fillId="3" borderId="2" xfId="2" applyFont="1" applyFill="1" applyBorder="1">
      <alignment vertical="center"/>
    </xf>
    <xf numFmtId="38" fontId="7" fillId="0" borderId="5" xfId="2" applyFont="1" applyFill="1" applyBorder="1">
      <alignment vertical="center"/>
    </xf>
    <xf numFmtId="0" fontId="8" fillId="0" borderId="0" xfId="0" applyFont="1">
      <alignment vertical="center"/>
    </xf>
    <xf numFmtId="38" fontId="4" fillId="2" borderId="7" xfId="2" applyFont="1" applyFill="1" applyBorder="1">
      <alignment vertical="center"/>
    </xf>
    <xf numFmtId="38" fontId="4" fillId="2" borderId="21" xfId="2" applyFont="1" applyFill="1" applyBorder="1">
      <alignment vertical="center"/>
    </xf>
    <xf numFmtId="38" fontId="4" fillId="6" borderId="2" xfId="2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quotePrefix="1" applyFont="1">
      <alignment vertical="center"/>
    </xf>
    <xf numFmtId="38" fontId="7" fillId="2" borderId="5" xfId="2" applyFont="1" applyFill="1" applyBorder="1">
      <alignment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>
      <alignment horizontal="center" vertical="center"/>
    </xf>
    <xf numFmtId="38" fontId="4" fillId="4" borderId="4" xfId="2" applyFont="1" applyFill="1" applyBorder="1" applyAlignment="1" applyProtection="1">
      <alignment horizontal="center" vertical="center" shrinkToFit="1"/>
    </xf>
    <xf numFmtId="38" fontId="4" fillId="4" borderId="0" xfId="2" applyFont="1" applyFill="1" applyBorder="1" applyAlignment="1" applyProtection="1">
      <alignment horizontal="center" vertical="center" shrinkToFit="1"/>
    </xf>
    <xf numFmtId="38" fontId="4" fillId="4" borderId="5" xfId="2" applyFont="1" applyFill="1" applyBorder="1" applyAlignment="1" applyProtection="1">
      <alignment horizontal="center" vertical="center" shrinkToFit="1"/>
    </xf>
    <xf numFmtId="38" fontId="4" fillId="4" borderId="3" xfId="2" applyFont="1" applyFill="1" applyBorder="1" applyAlignment="1" applyProtection="1">
      <alignment horizontal="center" vertical="center" shrinkToFit="1"/>
    </xf>
    <xf numFmtId="38" fontId="4" fillId="4" borderId="8" xfId="2" applyFont="1" applyFill="1" applyBorder="1" applyAlignment="1" applyProtection="1">
      <alignment horizontal="center" vertical="center" shrinkToFit="1"/>
    </xf>
    <xf numFmtId="38" fontId="4" fillId="4" borderId="2" xfId="2" applyFont="1" applyFill="1" applyBorder="1" applyAlignment="1" applyProtection="1">
      <alignment horizontal="center" vertical="center" shrinkToFit="1"/>
    </xf>
    <xf numFmtId="38" fontId="4" fillId="5" borderId="1" xfId="2" applyFont="1" applyFill="1" applyBorder="1" applyAlignment="1">
      <alignment horizontal="left" vertical="center" shrinkToFit="1"/>
    </xf>
    <xf numFmtId="38" fontId="4" fillId="5" borderId="3" xfId="2" applyFont="1" applyFill="1" applyBorder="1" applyAlignment="1">
      <alignment horizontal="left" vertical="center" shrinkToFit="1"/>
    </xf>
    <xf numFmtId="38" fontId="4" fillId="6" borderId="1" xfId="2" applyFont="1" applyFill="1" applyBorder="1" applyAlignment="1" applyProtection="1">
      <alignment horizontal="right" vertical="center" shrinkToFit="1"/>
      <protection locked="0"/>
    </xf>
    <xf numFmtId="38" fontId="4" fillId="6" borderId="3" xfId="2" applyFont="1" applyFill="1" applyBorder="1" applyAlignment="1" applyProtection="1">
      <alignment horizontal="right" vertical="center" shrinkToFit="1"/>
      <protection locked="0"/>
    </xf>
    <xf numFmtId="38" fontId="4" fillId="6" borderId="3" xfId="2" applyFont="1" applyFill="1" applyBorder="1" applyAlignment="1" applyProtection="1">
      <alignment horizontal="center" vertical="center" shrinkToFit="1"/>
      <protection locked="0"/>
    </xf>
    <xf numFmtId="38" fontId="4" fillId="6" borderId="8" xfId="2" applyFont="1" applyFill="1" applyBorder="1" applyAlignment="1" applyProtection="1">
      <alignment horizontal="center" vertical="center" shrinkToFit="1"/>
      <protection locked="0"/>
    </xf>
    <xf numFmtId="38" fontId="4" fillId="2" borderId="3" xfId="2" applyFont="1" applyFill="1" applyBorder="1" applyAlignment="1" applyProtection="1">
      <alignment horizontal="center" vertical="center" shrinkToFit="1"/>
      <protection locked="0"/>
    </xf>
    <xf numFmtId="38" fontId="4" fillId="2" borderId="8" xfId="2" applyFont="1" applyFill="1" applyBorder="1" applyAlignment="1" applyProtection="1">
      <alignment horizontal="center" vertical="center" shrinkToFit="1"/>
      <protection locked="0"/>
    </xf>
    <xf numFmtId="38" fontId="4" fillId="5" borderId="10" xfId="2" applyFont="1" applyFill="1" applyBorder="1" applyAlignment="1">
      <alignment horizontal="center" vertical="center" shrinkToFit="1"/>
    </xf>
    <xf numFmtId="38" fontId="4" fillId="5" borderId="11" xfId="2" applyFont="1" applyFill="1" applyBorder="1" applyAlignment="1">
      <alignment horizontal="center" vertical="center" shrinkToFit="1"/>
    </xf>
    <xf numFmtId="38" fontId="4" fillId="5" borderId="12" xfId="2" applyFont="1" applyFill="1" applyBorder="1" applyAlignment="1">
      <alignment horizontal="center" vertical="center" shrinkToFit="1"/>
    </xf>
    <xf numFmtId="38" fontId="4" fillId="5" borderId="10" xfId="2" applyFont="1" applyFill="1" applyBorder="1" applyAlignment="1">
      <alignment horizontal="right" vertical="center" shrinkToFit="1"/>
    </xf>
    <xf numFmtId="38" fontId="4" fillId="5" borderId="11" xfId="2" applyFont="1" applyFill="1" applyBorder="1" applyAlignment="1">
      <alignment horizontal="right" vertical="center" shrinkToFit="1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4" borderId="13" xfId="0" applyFill="1" applyBorder="1" applyAlignment="1">
      <alignment horizontal="center" vertical="center"/>
    </xf>
    <xf numFmtId="38" fontId="4" fillId="4" borderId="14" xfId="2" applyFont="1" applyFill="1" applyBorder="1" applyAlignment="1" applyProtection="1">
      <alignment horizontal="center" vertical="center" shrinkToFit="1"/>
    </xf>
    <xf numFmtId="38" fontId="4" fillId="4" borderId="15" xfId="2" applyFont="1" applyFill="1" applyBorder="1" applyAlignment="1" applyProtection="1">
      <alignment horizontal="center" vertical="center" shrinkToFit="1"/>
    </xf>
    <xf numFmtId="38" fontId="4" fillId="4" borderId="16" xfId="2" applyFont="1" applyFill="1" applyBorder="1" applyAlignment="1" applyProtection="1">
      <alignment horizontal="center" vertical="center" shrinkToFit="1"/>
    </xf>
    <xf numFmtId="38" fontId="4" fillId="5" borderId="9" xfId="2" applyFont="1" applyFill="1" applyBorder="1" applyAlignment="1">
      <alignment horizontal="center" vertical="center" shrinkToFit="1"/>
    </xf>
    <xf numFmtId="38" fontId="4" fillId="5" borderId="9" xfId="2" applyFont="1" applyFill="1" applyBorder="1" applyAlignment="1">
      <alignment horizontal="right" vertical="center" shrinkToFit="1"/>
    </xf>
    <xf numFmtId="38" fontId="4" fillId="5" borderId="6" xfId="2" applyFont="1" applyFill="1" applyBorder="1" applyAlignment="1">
      <alignment horizontal="right" vertical="center" shrinkToFit="1"/>
    </xf>
    <xf numFmtId="38" fontId="4" fillId="5" borderId="3" xfId="2" applyFont="1" applyFill="1" applyBorder="1" applyAlignment="1">
      <alignment horizontal="center" vertical="center" shrinkToFit="1"/>
    </xf>
    <xf numFmtId="38" fontId="4" fillId="5" borderId="8" xfId="2" applyFont="1" applyFill="1" applyBorder="1" applyAlignment="1">
      <alignment horizontal="center" vertical="center" shrinkToFit="1"/>
    </xf>
    <xf numFmtId="38" fontId="4" fillId="5" borderId="2" xfId="2" applyFont="1" applyFill="1" applyBorder="1" applyAlignment="1">
      <alignment horizontal="center" vertical="center" shrinkToFit="1"/>
    </xf>
    <xf numFmtId="38" fontId="4" fillId="5" borderId="3" xfId="2" applyFont="1" applyFill="1" applyBorder="1" applyAlignment="1">
      <alignment horizontal="right" vertical="center" shrinkToFit="1"/>
    </xf>
    <xf numFmtId="38" fontId="4" fillId="5" borderId="8" xfId="2" applyFont="1" applyFill="1" applyBorder="1" applyAlignment="1">
      <alignment horizontal="right" vertical="center" shrinkToFit="1"/>
    </xf>
    <xf numFmtId="38" fontId="4" fillId="2" borderId="3" xfId="2" applyFont="1" applyFill="1" applyBorder="1" applyAlignment="1" applyProtection="1">
      <alignment horizontal="right" vertical="center" shrinkToFit="1"/>
      <protection locked="0"/>
    </xf>
    <xf numFmtId="38" fontId="4" fillId="2" borderId="8" xfId="2" applyFont="1" applyFill="1" applyBorder="1" applyAlignment="1" applyProtection="1">
      <alignment horizontal="right" vertical="center" shrinkToFit="1"/>
      <protection locked="0"/>
    </xf>
    <xf numFmtId="38" fontId="4" fillId="2" borderId="17" xfId="2" applyFont="1" applyFill="1" applyBorder="1" applyAlignment="1" applyProtection="1">
      <alignment horizontal="right" vertical="center" shrinkToFit="1"/>
      <protection locked="0"/>
    </xf>
    <xf numFmtId="38" fontId="4" fillId="2" borderId="18" xfId="2" applyFont="1" applyFill="1" applyBorder="1" applyAlignment="1" applyProtection="1">
      <alignment horizontal="right" vertical="center" shrinkToFit="1"/>
      <protection locked="0"/>
    </xf>
    <xf numFmtId="38" fontId="4" fillId="5" borderId="19" xfId="2" applyFont="1" applyFill="1" applyBorder="1" applyAlignment="1">
      <alignment horizontal="left" vertical="center" shrinkToFit="1"/>
    </xf>
    <xf numFmtId="38" fontId="4" fillId="5" borderId="20" xfId="2" applyFont="1" applyFill="1" applyBorder="1" applyAlignment="1">
      <alignment horizontal="left" vertical="center" shrinkToFit="1"/>
    </xf>
    <xf numFmtId="38" fontId="4" fillId="2" borderId="9" xfId="2" applyFont="1" applyFill="1" applyBorder="1" applyAlignment="1" applyProtection="1">
      <alignment horizontal="right" vertical="center" shrinkToFit="1"/>
      <protection locked="0"/>
    </xf>
    <xf numFmtId="38" fontId="4" fillId="2" borderId="6" xfId="2" applyFont="1" applyFill="1" applyBorder="1" applyAlignment="1" applyProtection="1">
      <alignment horizontal="right" vertical="center" shrinkToFit="1"/>
      <protection locked="0"/>
    </xf>
    <xf numFmtId="38" fontId="4" fillId="6" borderId="8" xfId="2" applyFont="1" applyFill="1" applyBorder="1" applyAlignment="1" applyProtection="1">
      <alignment horizontal="right" vertical="center" shrinkToFit="1"/>
      <protection locked="0"/>
    </xf>
    <xf numFmtId="38" fontId="4" fillId="2" borderId="1" xfId="2" applyFont="1" applyFill="1" applyBorder="1" applyAlignment="1" applyProtection="1">
      <alignment horizontal="right" vertical="center" shrinkToFit="1"/>
      <protection locked="0"/>
    </xf>
    <xf numFmtId="38" fontId="4" fillId="3" borderId="3" xfId="2" applyFont="1" applyFill="1" applyBorder="1" applyAlignment="1" applyProtection="1">
      <alignment horizontal="right" vertical="center" shrinkToFit="1"/>
      <protection locked="0"/>
    </xf>
    <xf numFmtId="38" fontId="4" fillId="3" borderId="8" xfId="2" applyFont="1" applyFill="1" applyBorder="1" applyAlignment="1" applyProtection="1">
      <alignment horizontal="right" vertical="center" shrinkToFit="1"/>
      <protection locked="0"/>
    </xf>
    <xf numFmtId="38" fontId="4" fillId="3" borderId="1" xfId="2" applyFont="1" applyFill="1" applyBorder="1" applyAlignment="1" applyProtection="1">
      <alignment horizontal="right" vertical="center" shrinkToFit="1"/>
      <protection locked="0"/>
    </xf>
    <xf numFmtId="0" fontId="0" fillId="0" borderId="1" xfId="0" applyBorder="1" applyAlignment="1">
      <alignment horizontal="center" vertical="center"/>
    </xf>
    <xf numFmtId="38" fontId="4" fillId="3" borderId="1" xfId="2" applyFont="1" applyFill="1" applyBorder="1" applyAlignment="1" applyProtection="1">
      <alignment horizontal="center" vertical="center" shrinkToFit="1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4" fillId="3" borderId="1" xfId="2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>
      <alignment horizontal="center" vertical="center"/>
    </xf>
    <xf numFmtId="38" fontId="6" fillId="0" borderId="1" xfId="2" applyFont="1" applyBorder="1" applyAlignment="1">
      <alignment horizontal="center" vertical="center" shrinkToFit="1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8</xdr:row>
      <xdr:rowOff>133350</xdr:rowOff>
    </xdr:from>
    <xdr:to>
      <xdr:col>9</xdr:col>
      <xdr:colOff>247650</xdr:colOff>
      <xdr:row>10</xdr:row>
      <xdr:rowOff>38100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590925" y="1514475"/>
          <a:ext cx="819150" cy="247650"/>
        </a:xfrm>
        <a:prstGeom prst="rect">
          <a:avLst/>
        </a:prstGeom>
        <a:noFill/>
        <a:ln w="3810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161925</xdr:rowOff>
    </xdr:from>
    <xdr:to>
      <xdr:col>11</xdr:col>
      <xdr:colOff>542925</xdr:colOff>
      <xdr:row>29</xdr:row>
      <xdr:rowOff>66675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648325" y="4838700"/>
          <a:ext cx="428625" cy="2476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542925</xdr:colOff>
      <xdr:row>9</xdr:row>
      <xdr:rowOff>152403</xdr:rowOff>
    </xdr:from>
    <xdr:to>
      <xdr:col>13</xdr:col>
      <xdr:colOff>209551</xdr:colOff>
      <xdr:row>14</xdr:row>
      <xdr:rowOff>28575</xdr:rowOff>
    </xdr:to>
    <xdr:sp macro="" textlink="">
      <xdr:nvSpPr>
        <xdr:cNvPr id="18" name="四角形吹き出し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4705350" y="1704978"/>
          <a:ext cx="2409826" cy="733422"/>
        </a:xfrm>
        <a:prstGeom prst="wedgeRectCallout">
          <a:avLst>
            <a:gd name="adj1" fmla="val -59364"/>
            <a:gd name="adj2" fmla="val -39038"/>
          </a:avLst>
        </a:prstGeom>
        <a:solidFill>
          <a:schemeClr val="bg1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  <a:latin typeface="+mn-ea"/>
              <a:ea typeface="+mn-ea"/>
            </a:rPr>
            <a:t>４／１に適用されている通勤手当</a:t>
          </a:r>
          <a:endParaRPr kumimoji="1" lang="en-US" altLang="ja-JP" sz="11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  <a:latin typeface="+mn-ea"/>
              <a:ea typeface="+mn-ea"/>
            </a:rPr>
            <a:t>＝</a:t>
          </a:r>
          <a:r>
            <a:rPr kumimoji="1" lang="en-US" altLang="ja-JP" sz="1100">
              <a:solidFill>
                <a:schemeClr val="tx1"/>
              </a:solidFill>
              <a:latin typeface="+mn-ea"/>
              <a:ea typeface="+mn-ea"/>
            </a:rPr>
            <a:t>10,000</a:t>
          </a:r>
          <a:r>
            <a:rPr kumimoji="1" lang="ja-JP" altLang="en-US" sz="1100">
              <a:solidFill>
                <a:schemeClr val="tx1"/>
              </a:solidFill>
              <a:latin typeface="+mn-ea"/>
              <a:ea typeface="+mn-ea"/>
            </a:rPr>
            <a:t>円（</a:t>
          </a:r>
          <a:r>
            <a:rPr kumimoji="1" lang="ja-JP" altLang="en-US" sz="1100" u="sng">
              <a:solidFill>
                <a:schemeClr val="tx1"/>
              </a:solidFill>
              <a:latin typeface="+mn-ea"/>
              <a:ea typeface="+mn-ea"/>
            </a:rPr>
            <a:t>返納・日割り支給額は算定しない</a:t>
          </a:r>
          <a:r>
            <a:rPr kumimoji="1" lang="ja-JP" altLang="en-US" sz="1100">
              <a:solidFill>
                <a:schemeClr val="tx1"/>
              </a:solidFill>
              <a:latin typeface="+mn-ea"/>
              <a:ea typeface="+mn-ea"/>
            </a:rPr>
            <a:t>）</a:t>
          </a:r>
        </a:p>
      </xdr:txBody>
    </xdr:sp>
    <xdr:clientData/>
  </xdr:twoCellAnchor>
  <xdr:twoCellAnchor>
    <xdr:from>
      <xdr:col>12</xdr:col>
      <xdr:colOff>200025</xdr:colOff>
      <xdr:row>28</xdr:row>
      <xdr:rowOff>19050</xdr:rowOff>
    </xdr:from>
    <xdr:to>
      <xdr:col>14</xdr:col>
      <xdr:colOff>390525</xdr:colOff>
      <xdr:row>31</xdr:row>
      <xdr:rowOff>57150</xdr:rowOff>
    </xdr:to>
    <xdr:sp macro="" textlink="">
      <xdr:nvSpPr>
        <xdr:cNvPr id="19" name="四角形吹き出し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6419850" y="4867275"/>
          <a:ext cx="1562100" cy="600075"/>
        </a:xfrm>
        <a:prstGeom prst="wedgeRectCallout">
          <a:avLst>
            <a:gd name="adj1" fmla="val -66395"/>
            <a:gd name="adj2" fmla="val -27976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【</a:t>
          </a:r>
          <a:r>
            <a:rPr kumimoji="1" lang="ja-JP" altLang="en-US" sz="1100">
              <a:solidFill>
                <a:schemeClr val="tx1"/>
              </a:solidFill>
            </a:rPr>
            <a:t>Ｑ６６</a:t>
          </a:r>
          <a:r>
            <a:rPr kumimoji="1" lang="en-US" altLang="ja-JP" sz="1100">
              <a:solidFill>
                <a:schemeClr val="tx1"/>
              </a:solidFill>
            </a:rPr>
            <a:t>】</a:t>
          </a:r>
          <a:r>
            <a:rPr kumimoji="1" lang="ja-JP" altLang="en-US" sz="1100">
              <a:solidFill>
                <a:schemeClr val="tx1"/>
              </a:solidFill>
            </a:rPr>
            <a:t>に登録する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（</a:t>
          </a:r>
          <a:r>
            <a:rPr kumimoji="1" lang="ja-JP" altLang="en-US" sz="1100" u="sng">
              <a:solidFill>
                <a:schemeClr val="tx1"/>
              </a:solidFill>
            </a:rPr>
            <a:t>厚年は＋１等級</a:t>
          </a:r>
          <a:r>
            <a:rPr kumimoji="1" lang="ja-JP" altLang="en-US" sz="1100">
              <a:solidFill>
                <a:schemeClr val="tx1"/>
              </a:solidFill>
            </a:rPr>
            <a:t>）</a:t>
          </a:r>
        </a:p>
      </xdr:txBody>
    </xdr:sp>
    <xdr:clientData/>
  </xdr:twoCellAnchor>
  <xdr:twoCellAnchor editAs="oneCell">
    <xdr:from>
      <xdr:col>0</xdr:col>
      <xdr:colOff>381000</xdr:colOff>
      <xdr:row>33</xdr:row>
      <xdr:rowOff>0</xdr:rowOff>
    </xdr:from>
    <xdr:to>
      <xdr:col>16</xdr:col>
      <xdr:colOff>65594</xdr:colOff>
      <xdr:row>42</xdr:row>
      <xdr:rowOff>95045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BA17EF1-A42E-4860-A13F-A5712B8C99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5753100"/>
          <a:ext cx="8647619" cy="1638095"/>
        </a:xfrm>
        <a:prstGeom prst="rect">
          <a:avLst/>
        </a:prstGeom>
      </xdr:spPr>
    </xdr:pic>
    <xdr:clientData/>
  </xdr:twoCellAnchor>
  <xdr:twoCellAnchor>
    <xdr:from>
      <xdr:col>7</xdr:col>
      <xdr:colOff>104775</xdr:colOff>
      <xdr:row>10</xdr:row>
      <xdr:rowOff>95254</xdr:rowOff>
    </xdr:from>
    <xdr:to>
      <xdr:col>8</xdr:col>
      <xdr:colOff>342900</xdr:colOff>
      <xdr:row>40</xdr:row>
      <xdr:rowOff>104775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895600" y="1819279"/>
          <a:ext cx="923925" cy="5238746"/>
        </a:xfrm>
        <a:prstGeom prst="straightConnector1">
          <a:avLst/>
        </a:prstGeom>
        <a:ln w="38100">
          <a:solidFill>
            <a:srgbClr val="0070C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Q30"/>
  <sheetViews>
    <sheetView tabSelected="1" workbookViewId="0">
      <selection activeCell="B10" sqref="B10:G10"/>
    </sheetView>
  </sheetViews>
  <sheetFormatPr defaultRowHeight="13.5" x14ac:dyDescent="0.15"/>
  <cols>
    <col min="1" max="1" width="5.125" customWidth="1"/>
    <col min="2" max="7" width="5.25" customWidth="1"/>
    <col min="17" max="17" width="9" customWidth="1"/>
  </cols>
  <sheetData>
    <row r="1" spans="2:17" x14ac:dyDescent="0.15">
      <c r="B1" s="77" t="s">
        <v>3</v>
      </c>
      <c r="C1" s="77"/>
      <c r="D1" s="77" t="s">
        <v>0</v>
      </c>
      <c r="E1" s="77"/>
      <c r="F1" s="77" t="s">
        <v>1</v>
      </c>
      <c r="G1" s="77"/>
      <c r="H1" s="77" t="s">
        <v>2</v>
      </c>
      <c r="I1" s="77"/>
    </row>
    <row r="2" spans="2:17" ht="14.25" x14ac:dyDescent="0.15">
      <c r="B2" s="78"/>
      <c r="C2" s="78"/>
      <c r="D2" s="76"/>
      <c r="E2" s="76"/>
      <c r="F2" s="78"/>
      <c r="G2" s="78"/>
      <c r="H2" s="76"/>
      <c r="I2" s="76"/>
      <c r="K2" s="18"/>
    </row>
    <row r="4" spans="2:17" x14ac:dyDescent="0.15">
      <c r="H4" s="75" t="s">
        <v>19</v>
      </c>
      <c r="I4" s="75"/>
      <c r="J4" s="75"/>
      <c r="K4" s="75" t="s">
        <v>20</v>
      </c>
      <c r="L4" s="75"/>
      <c r="M4" s="75"/>
      <c r="N4" s="75" t="s">
        <v>21</v>
      </c>
      <c r="O4" s="75"/>
      <c r="P4" s="75"/>
    </row>
    <row r="5" spans="2:17" x14ac:dyDescent="0.15">
      <c r="H5" s="76" t="s">
        <v>44</v>
      </c>
      <c r="I5" s="76"/>
      <c r="J5" s="76"/>
      <c r="K5" s="76" t="s">
        <v>44</v>
      </c>
      <c r="L5" s="76"/>
      <c r="M5" s="76"/>
      <c r="N5" s="76" t="s">
        <v>44</v>
      </c>
      <c r="O5" s="76"/>
      <c r="P5" s="76"/>
    </row>
    <row r="6" spans="2:17" x14ac:dyDescent="0.15">
      <c r="B6" s="36" t="s">
        <v>18</v>
      </c>
      <c r="C6" s="36"/>
      <c r="D6" s="36"/>
      <c r="E6" s="36"/>
      <c r="F6" s="36"/>
      <c r="G6" s="37"/>
      <c r="H6" s="62"/>
      <c r="I6" s="63"/>
      <c r="J6" s="15" t="s">
        <v>6</v>
      </c>
      <c r="K6" s="62"/>
      <c r="L6" s="63"/>
      <c r="M6" s="15" t="s">
        <v>6</v>
      </c>
      <c r="N6" s="71"/>
      <c r="O6" s="62"/>
      <c r="P6" s="15" t="s">
        <v>6</v>
      </c>
    </row>
    <row r="7" spans="2:17" x14ac:dyDescent="0.15">
      <c r="B7" s="36" t="s">
        <v>7</v>
      </c>
      <c r="C7" s="36"/>
      <c r="D7" s="36"/>
      <c r="E7" s="36"/>
      <c r="F7" s="36"/>
      <c r="G7" s="37"/>
      <c r="H7" s="62"/>
      <c r="I7" s="63"/>
      <c r="J7" s="15" t="s">
        <v>6</v>
      </c>
      <c r="K7" s="62"/>
      <c r="L7" s="63"/>
      <c r="M7" s="15" t="s">
        <v>6</v>
      </c>
      <c r="N7" s="71"/>
      <c r="O7" s="62"/>
      <c r="P7" s="15" t="s">
        <v>6</v>
      </c>
    </row>
    <row r="8" spans="2:17" x14ac:dyDescent="0.15">
      <c r="B8" s="36" t="s">
        <v>8</v>
      </c>
      <c r="C8" s="36"/>
      <c r="D8" s="36"/>
      <c r="E8" s="36"/>
      <c r="F8" s="36"/>
      <c r="G8" s="37"/>
      <c r="H8" s="62"/>
      <c r="I8" s="63"/>
      <c r="J8" s="15" t="s">
        <v>6</v>
      </c>
      <c r="K8" s="62"/>
      <c r="L8" s="63"/>
      <c r="M8" s="15" t="s">
        <v>6</v>
      </c>
      <c r="N8" s="71"/>
      <c r="O8" s="62"/>
      <c r="P8" s="15" t="s">
        <v>6</v>
      </c>
    </row>
    <row r="9" spans="2:17" x14ac:dyDescent="0.15">
      <c r="B9" s="36" t="s">
        <v>10</v>
      </c>
      <c r="C9" s="36"/>
      <c r="D9" s="36"/>
      <c r="E9" s="36"/>
      <c r="F9" s="36"/>
      <c r="G9" s="37"/>
      <c r="H9" s="62"/>
      <c r="I9" s="63"/>
      <c r="J9" s="15" t="s">
        <v>6</v>
      </c>
      <c r="K9" s="62"/>
      <c r="L9" s="63"/>
      <c r="M9" s="15" t="s">
        <v>6</v>
      </c>
      <c r="N9" s="71"/>
      <c r="O9" s="62"/>
      <c r="P9" s="15" t="s">
        <v>6</v>
      </c>
    </row>
    <row r="10" spans="2:17" x14ac:dyDescent="0.15">
      <c r="B10" s="36" t="s">
        <v>15</v>
      </c>
      <c r="C10" s="36"/>
      <c r="D10" s="36"/>
      <c r="E10" s="36"/>
      <c r="F10" s="36"/>
      <c r="G10" s="37"/>
      <c r="H10" s="74"/>
      <c r="I10" s="72"/>
      <c r="J10" s="16" t="s">
        <v>6</v>
      </c>
      <c r="K10" s="74"/>
      <c r="L10" s="72"/>
      <c r="M10" s="16" t="s">
        <v>6</v>
      </c>
      <c r="N10" s="74"/>
      <c r="O10" s="72"/>
      <c r="P10" s="16" t="s">
        <v>6</v>
      </c>
      <c r="Q10" s="17" t="s">
        <v>26</v>
      </c>
    </row>
    <row r="11" spans="2:17" x14ac:dyDescent="0.15">
      <c r="B11" s="36" t="s">
        <v>11</v>
      </c>
      <c r="C11" s="36"/>
      <c r="D11" s="36"/>
      <c r="E11" s="36"/>
      <c r="F11" s="36"/>
      <c r="G11" s="37"/>
      <c r="H11" s="62"/>
      <c r="I11" s="63"/>
      <c r="J11" s="15" t="s">
        <v>6</v>
      </c>
      <c r="K11" s="62"/>
      <c r="L11" s="63"/>
      <c r="M11" s="15" t="s">
        <v>6</v>
      </c>
      <c r="N11" s="71"/>
      <c r="O11" s="62"/>
      <c r="P11" s="15" t="s">
        <v>6</v>
      </c>
    </row>
    <row r="12" spans="2:17" x14ac:dyDescent="0.15">
      <c r="B12" s="36" t="s">
        <v>17</v>
      </c>
      <c r="C12" s="36"/>
      <c r="D12" s="36"/>
      <c r="E12" s="36"/>
      <c r="F12" s="36"/>
      <c r="G12" s="37"/>
      <c r="H12" s="62"/>
      <c r="I12" s="63"/>
      <c r="J12" s="15" t="s">
        <v>6</v>
      </c>
      <c r="K12" s="62"/>
      <c r="L12" s="63"/>
      <c r="M12" s="15" t="s">
        <v>6</v>
      </c>
      <c r="N12" s="71"/>
      <c r="O12" s="62"/>
      <c r="P12" s="15" t="s">
        <v>6</v>
      </c>
    </row>
    <row r="13" spans="2:17" x14ac:dyDescent="0.15">
      <c r="B13" s="36" t="s">
        <v>37</v>
      </c>
      <c r="C13" s="36"/>
      <c r="D13" s="36"/>
      <c r="E13" s="36"/>
      <c r="F13" s="36"/>
      <c r="G13" s="37"/>
      <c r="H13" s="40"/>
      <c r="I13" s="41"/>
      <c r="J13" s="21" t="s">
        <v>6</v>
      </c>
      <c r="K13" s="40"/>
      <c r="L13" s="41"/>
      <c r="M13" s="21" t="s">
        <v>6</v>
      </c>
      <c r="N13" s="38"/>
      <c r="O13" s="39"/>
      <c r="P13" s="21" t="s">
        <v>6</v>
      </c>
      <c r="Q13" s="17" t="s">
        <v>40</v>
      </c>
    </row>
    <row r="14" spans="2:17" x14ac:dyDescent="0.15">
      <c r="B14" s="36" t="s">
        <v>31</v>
      </c>
      <c r="C14" s="36"/>
      <c r="D14" s="36"/>
      <c r="E14" s="36"/>
      <c r="F14" s="36"/>
      <c r="G14" s="37"/>
      <c r="H14" s="39"/>
      <c r="I14" s="70"/>
      <c r="J14" s="21" t="s">
        <v>6</v>
      </c>
      <c r="K14" s="39"/>
      <c r="L14" s="70"/>
      <c r="M14" s="21" t="s">
        <v>6</v>
      </c>
      <c r="N14" s="38"/>
      <c r="O14" s="39"/>
      <c r="P14" s="21" t="s">
        <v>6</v>
      </c>
      <c r="Q14" s="17" t="s">
        <v>40</v>
      </c>
    </row>
    <row r="15" spans="2:17" x14ac:dyDescent="0.15">
      <c r="B15" s="36" t="s">
        <v>9</v>
      </c>
      <c r="C15" s="36"/>
      <c r="D15" s="36"/>
      <c r="E15" s="36"/>
      <c r="F15" s="36"/>
      <c r="G15" s="37"/>
      <c r="H15" s="62"/>
      <c r="I15" s="63"/>
      <c r="J15" s="15" t="s">
        <v>6</v>
      </c>
      <c r="K15" s="62"/>
      <c r="L15" s="63"/>
      <c r="M15" s="15" t="s">
        <v>6</v>
      </c>
      <c r="N15" s="71"/>
      <c r="O15" s="62"/>
      <c r="P15" s="15" t="s">
        <v>6</v>
      </c>
    </row>
    <row r="16" spans="2:17" x14ac:dyDescent="0.15">
      <c r="B16" s="36" t="s">
        <v>32</v>
      </c>
      <c r="C16" s="36"/>
      <c r="D16" s="36"/>
      <c r="E16" s="36"/>
      <c r="F16" s="36"/>
      <c r="G16" s="37"/>
      <c r="H16" s="72"/>
      <c r="I16" s="73"/>
      <c r="J16" s="16" t="s">
        <v>6</v>
      </c>
      <c r="K16" s="72"/>
      <c r="L16" s="73"/>
      <c r="M16" s="16" t="s">
        <v>6</v>
      </c>
      <c r="N16" s="74"/>
      <c r="O16" s="72"/>
      <c r="P16" s="16" t="s">
        <v>6</v>
      </c>
      <c r="Q16" s="17" t="s">
        <v>26</v>
      </c>
    </row>
    <row r="17" spans="2:17" x14ac:dyDescent="0.15">
      <c r="B17" s="36" t="s">
        <v>33</v>
      </c>
      <c r="C17" s="36"/>
      <c r="D17" s="36"/>
      <c r="E17" s="36"/>
      <c r="F17" s="36"/>
      <c r="G17" s="37"/>
      <c r="H17" s="39"/>
      <c r="I17" s="70"/>
      <c r="J17" s="21" t="s">
        <v>6</v>
      </c>
      <c r="K17" s="39"/>
      <c r="L17" s="70"/>
      <c r="M17" s="21" t="s">
        <v>6</v>
      </c>
      <c r="N17" s="38"/>
      <c r="O17" s="39"/>
      <c r="P17" s="21" t="s">
        <v>6</v>
      </c>
      <c r="Q17" s="17" t="s">
        <v>40</v>
      </c>
    </row>
    <row r="18" spans="2:17" x14ac:dyDescent="0.15">
      <c r="B18" s="36" t="s">
        <v>34</v>
      </c>
      <c r="C18" s="36"/>
      <c r="D18" s="36"/>
      <c r="E18" s="36"/>
      <c r="F18" s="36"/>
      <c r="G18" s="37"/>
      <c r="H18" s="39"/>
      <c r="I18" s="70"/>
      <c r="J18" s="21" t="s">
        <v>6</v>
      </c>
      <c r="K18" s="39"/>
      <c r="L18" s="70"/>
      <c r="M18" s="21" t="s">
        <v>6</v>
      </c>
      <c r="N18" s="38"/>
      <c r="O18" s="39"/>
      <c r="P18" s="21" t="s">
        <v>6</v>
      </c>
      <c r="Q18" s="17" t="s">
        <v>40</v>
      </c>
    </row>
    <row r="19" spans="2:17" x14ac:dyDescent="0.15">
      <c r="B19" s="36" t="s">
        <v>13</v>
      </c>
      <c r="C19" s="36"/>
      <c r="D19" s="36"/>
      <c r="E19" s="36"/>
      <c r="F19" s="36"/>
      <c r="G19" s="37"/>
      <c r="H19" s="39"/>
      <c r="I19" s="70"/>
      <c r="J19" s="21" t="s">
        <v>6</v>
      </c>
      <c r="K19" s="39"/>
      <c r="L19" s="70"/>
      <c r="M19" s="21" t="s">
        <v>6</v>
      </c>
      <c r="N19" s="38"/>
      <c r="O19" s="39"/>
      <c r="P19" s="21" t="s">
        <v>6</v>
      </c>
      <c r="Q19" s="17" t="s">
        <v>40</v>
      </c>
    </row>
    <row r="20" spans="2:17" x14ac:dyDescent="0.15">
      <c r="B20" s="36" t="s">
        <v>14</v>
      </c>
      <c r="C20" s="36"/>
      <c r="D20" s="36"/>
      <c r="E20" s="36"/>
      <c r="F20" s="36"/>
      <c r="G20" s="37"/>
      <c r="H20" s="39"/>
      <c r="I20" s="70"/>
      <c r="J20" s="21" t="s">
        <v>6</v>
      </c>
      <c r="K20" s="39"/>
      <c r="L20" s="70"/>
      <c r="M20" s="21" t="s">
        <v>6</v>
      </c>
      <c r="N20" s="38"/>
      <c r="O20" s="39"/>
      <c r="P20" s="21" t="s">
        <v>6</v>
      </c>
      <c r="Q20" s="17" t="s">
        <v>40</v>
      </c>
    </row>
    <row r="21" spans="2:17" x14ac:dyDescent="0.15">
      <c r="B21" s="36" t="s">
        <v>12</v>
      </c>
      <c r="C21" s="36"/>
      <c r="D21" s="36"/>
      <c r="E21" s="36"/>
      <c r="F21" s="36"/>
      <c r="G21" s="37"/>
      <c r="H21" s="62"/>
      <c r="I21" s="63"/>
      <c r="J21" s="15" t="s">
        <v>6</v>
      </c>
      <c r="K21" s="62"/>
      <c r="L21" s="63"/>
      <c r="M21" s="15" t="s">
        <v>6</v>
      </c>
      <c r="N21" s="64"/>
      <c r="O21" s="65"/>
      <c r="P21" s="20" t="s">
        <v>6</v>
      </c>
    </row>
    <row r="22" spans="2:17" x14ac:dyDescent="0.15">
      <c r="B22" s="36" t="s">
        <v>38</v>
      </c>
      <c r="C22" s="36"/>
      <c r="D22" s="36"/>
      <c r="E22" s="36"/>
      <c r="F22" s="36"/>
      <c r="G22" s="36"/>
      <c r="H22" s="42"/>
      <c r="I22" s="43"/>
      <c r="J22" s="15" t="s">
        <v>6</v>
      </c>
      <c r="K22" s="42"/>
      <c r="L22" s="43"/>
      <c r="M22" s="15" t="s">
        <v>6</v>
      </c>
      <c r="N22" s="42"/>
      <c r="O22" s="43"/>
      <c r="P22" s="15" t="s">
        <v>6</v>
      </c>
    </row>
    <row r="23" spans="2:17" ht="14.25" thickBot="1" x14ac:dyDescent="0.2">
      <c r="B23" s="66" t="s">
        <v>39</v>
      </c>
      <c r="C23" s="66"/>
      <c r="D23" s="66"/>
      <c r="E23" s="66"/>
      <c r="F23" s="66"/>
      <c r="G23" s="67"/>
      <c r="H23" s="62"/>
      <c r="I23" s="63"/>
      <c r="J23" s="15" t="s">
        <v>6</v>
      </c>
      <c r="K23" s="62"/>
      <c r="L23" s="63"/>
      <c r="M23" s="15" t="s">
        <v>6</v>
      </c>
      <c r="N23" s="68"/>
      <c r="O23" s="69"/>
      <c r="P23" s="19" t="s">
        <v>6</v>
      </c>
    </row>
    <row r="24" spans="2:17" ht="14.25" thickTop="1" x14ac:dyDescent="0.15">
      <c r="B24" s="54" t="s">
        <v>25</v>
      </c>
      <c r="C24" s="54"/>
      <c r="D24" s="54"/>
      <c r="E24" s="54"/>
      <c r="F24" s="54"/>
      <c r="G24" s="54"/>
      <c r="H24" s="55">
        <f>SUM(H6:I23)-H25</f>
        <v>0</v>
      </c>
      <c r="I24" s="56"/>
      <c r="J24" s="13" t="s">
        <v>6</v>
      </c>
      <c r="K24" s="55">
        <f>SUM(K6:L23)-K25</f>
        <v>0</v>
      </c>
      <c r="L24" s="56"/>
      <c r="M24" s="13" t="s">
        <v>6</v>
      </c>
      <c r="N24" s="55">
        <f>SUM(N6:O23)-N25</f>
        <v>0</v>
      </c>
      <c r="O24" s="56"/>
      <c r="P24" s="13" t="s">
        <v>6</v>
      </c>
    </row>
    <row r="25" spans="2:17" x14ac:dyDescent="0.15">
      <c r="B25" s="57" t="s">
        <v>36</v>
      </c>
      <c r="C25" s="58"/>
      <c r="D25" s="58"/>
      <c r="E25" s="58"/>
      <c r="F25" s="58"/>
      <c r="G25" s="59"/>
      <c r="H25" s="60">
        <f>H14+H16+H17+H18+H23</f>
        <v>0</v>
      </c>
      <c r="I25" s="61"/>
      <c r="J25" s="13" t="s">
        <v>6</v>
      </c>
      <c r="K25" s="60">
        <f>K14+K16+K17+K18+K23</f>
        <v>0</v>
      </c>
      <c r="L25" s="61"/>
      <c r="M25" s="13" t="s">
        <v>6</v>
      </c>
      <c r="N25" s="60">
        <f>N14+N16+N17+N18+N23</f>
        <v>0</v>
      </c>
      <c r="O25" s="61"/>
      <c r="P25" s="13" t="s">
        <v>6</v>
      </c>
    </row>
    <row r="26" spans="2:17" ht="14.25" thickBot="1" x14ac:dyDescent="0.2">
      <c r="B26" s="44" t="s">
        <v>16</v>
      </c>
      <c r="C26" s="45"/>
      <c r="D26" s="45"/>
      <c r="E26" s="45"/>
      <c r="F26" s="45"/>
      <c r="G26" s="46"/>
      <c r="H26" s="47">
        <f>SUM(H6:I23)</f>
        <v>0</v>
      </c>
      <c r="I26" s="48"/>
      <c r="J26" s="14" t="s">
        <v>6</v>
      </c>
      <c r="K26" s="47">
        <f>SUM(K6:L23)</f>
        <v>0</v>
      </c>
      <c r="L26" s="48"/>
      <c r="M26" s="14" t="s">
        <v>6</v>
      </c>
      <c r="N26" s="47">
        <f>SUM(N6:O23)</f>
        <v>0</v>
      </c>
      <c r="O26" s="48"/>
      <c r="P26" s="14" t="s">
        <v>6</v>
      </c>
    </row>
    <row r="27" spans="2:17" ht="14.25" thickTop="1" x14ac:dyDescent="0.15">
      <c r="B27" s="49" t="s">
        <v>5</v>
      </c>
      <c r="C27" s="50"/>
      <c r="D27" s="50"/>
      <c r="E27" s="50"/>
      <c r="F27" s="50"/>
      <c r="G27" s="50"/>
      <c r="H27" s="51">
        <f>H26+K26+N26</f>
        <v>0</v>
      </c>
      <c r="I27" s="52"/>
      <c r="J27" s="52"/>
      <c r="K27" s="52"/>
      <c r="L27" s="52"/>
      <c r="M27" s="52"/>
      <c r="N27" s="52"/>
      <c r="O27" s="52"/>
      <c r="P27" s="53"/>
    </row>
    <row r="28" spans="2:17" x14ac:dyDescent="0.15">
      <c r="B28" s="28" t="s">
        <v>27</v>
      </c>
      <c r="C28" s="29"/>
      <c r="D28" s="29"/>
      <c r="E28" s="29"/>
      <c r="F28" s="29"/>
      <c r="G28" s="29"/>
      <c r="H28" s="30">
        <f>ROUNDDOWN(H27/3,0)</f>
        <v>0</v>
      </c>
      <c r="I28" s="31"/>
      <c r="J28" s="31"/>
      <c r="K28" s="31"/>
      <c r="L28" s="31"/>
      <c r="M28" s="31"/>
      <c r="N28" s="31"/>
      <c r="O28" s="31"/>
      <c r="P28" s="32"/>
    </row>
    <row r="29" spans="2:17" x14ac:dyDescent="0.15">
      <c r="B29" s="28" t="s">
        <v>41</v>
      </c>
      <c r="C29" s="29"/>
      <c r="D29" s="29"/>
      <c r="E29" s="29"/>
      <c r="F29" s="29"/>
      <c r="G29" s="29"/>
      <c r="H29" s="33">
        <f>VLOOKUP(H28,等級表!$A:$D,3)</f>
        <v>1</v>
      </c>
      <c r="I29" s="34"/>
      <c r="J29" s="34"/>
      <c r="K29" s="34"/>
      <c r="L29" s="34"/>
      <c r="M29" s="34"/>
      <c r="N29" s="34"/>
      <c r="O29" s="34"/>
      <c r="P29" s="35"/>
    </row>
    <row r="30" spans="2:17" x14ac:dyDescent="0.15">
      <c r="L30" t="str">
        <f>IF(H29&gt;30,"＊等級が３０より大きい場合、長期の等級は３０となる","　")</f>
        <v>　</v>
      </c>
    </row>
  </sheetData>
  <sheetProtection sheet="1" objects="1" scenarios="1"/>
  <mergeCells count="104">
    <mergeCell ref="B1:C1"/>
    <mergeCell ref="D1:E1"/>
    <mergeCell ref="F1:G1"/>
    <mergeCell ref="H1:I1"/>
    <mergeCell ref="B2:C2"/>
    <mergeCell ref="D2:E2"/>
    <mergeCell ref="F2:G2"/>
    <mergeCell ref="H2:I2"/>
    <mergeCell ref="B6:G6"/>
    <mergeCell ref="H6:I6"/>
    <mergeCell ref="K6:L6"/>
    <mergeCell ref="N6:O6"/>
    <mergeCell ref="B7:G7"/>
    <mergeCell ref="H7:I7"/>
    <mergeCell ref="K7:L7"/>
    <mergeCell ref="N7:O7"/>
    <mergeCell ref="H4:J4"/>
    <mergeCell ref="K4:M4"/>
    <mergeCell ref="N4:P4"/>
    <mergeCell ref="H5:J5"/>
    <mergeCell ref="K5:M5"/>
    <mergeCell ref="N5:P5"/>
    <mergeCell ref="B10:G10"/>
    <mergeCell ref="H10:I10"/>
    <mergeCell ref="K10:L10"/>
    <mergeCell ref="N10:O10"/>
    <mergeCell ref="B11:G11"/>
    <mergeCell ref="H11:I11"/>
    <mergeCell ref="K11:L11"/>
    <mergeCell ref="N11:O11"/>
    <mergeCell ref="B8:G8"/>
    <mergeCell ref="H8:I8"/>
    <mergeCell ref="K8:L8"/>
    <mergeCell ref="N8:O8"/>
    <mergeCell ref="B9:G9"/>
    <mergeCell ref="H9:I9"/>
    <mergeCell ref="K9:L9"/>
    <mergeCell ref="N9:O9"/>
    <mergeCell ref="B15:G15"/>
    <mergeCell ref="H15:I15"/>
    <mergeCell ref="K15:L15"/>
    <mergeCell ref="N15:O15"/>
    <mergeCell ref="B16:G16"/>
    <mergeCell ref="H16:I16"/>
    <mergeCell ref="K16:L16"/>
    <mergeCell ref="N16:O16"/>
    <mergeCell ref="B12:G12"/>
    <mergeCell ref="H12:I12"/>
    <mergeCell ref="K12:L12"/>
    <mergeCell ref="N12:O12"/>
    <mergeCell ref="B14:G14"/>
    <mergeCell ref="H14:I14"/>
    <mergeCell ref="K14:L14"/>
    <mergeCell ref="N14:O14"/>
    <mergeCell ref="K13:L13"/>
    <mergeCell ref="B19:G19"/>
    <mergeCell ref="H19:I19"/>
    <mergeCell ref="K19:L19"/>
    <mergeCell ref="N19:O19"/>
    <mergeCell ref="B20:G20"/>
    <mergeCell ref="H20:I20"/>
    <mergeCell ref="K20:L20"/>
    <mergeCell ref="N20:O20"/>
    <mergeCell ref="B17:G17"/>
    <mergeCell ref="H17:I17"/>
    <mergeCell ref="K17:L17"/>
    <mergeCell ref="N17:O17"/>
    <mergeCell ref="B18:G18"/>
    <mergeCell ref="H18:I18"/>
    <mergeCell ref="K18:L18"/>
    <mergeCell ref="N18:O18"/>
    <mergeCell ref="B21:G21"/>
    <mergeCell ref="H21:I21"/>
    <mergeCell ref="K21:L21"/>
    <mergeCell ref="N21:O21"/>
    <mergeCell ref="B23:G23"/>
    <mergeCell ref="H23:I23"/>
    <mergeCell ref="K23:L23"/>
    <mergeCell ref="N23:O23"/>
    <mergeCell ref="N22:O22"/>
    <mergeCell ref="B28:G28"/>
    <mergeCell ref="H28:P28"/>
    <mergeCell ref="B29:G29"/>
    <mergeCell ref="H29:P29"/>
    <mergeCell ref="B22:G22"/>
    <mergeCell ref="B13:G13"/>
    <mergeCell ref="N13:O13"/>
    <mergeCell ref="H13:I13"/>
    <mergeCell ref="H22:I22"/>
    <mergeCell ref="K22:L22"/>
    <mergeCell ref="B26:G26"/>
    <mergeCell ref="H26:I26"/>
    <mergeCell ref="K26:L26"/>
    <mergeCell ref="N26:O26"/>
    <mergeCell ref="B27:G27"/>
    <mergeCell ref="H27:P27"/>
    <mergeCell ref="B24:G24"/>
    <mergeCell ref="H24:I24"/>
    <mergeCell ref="K24:L24"/>
    <mergeCell ref="N24:O24"/>
    <mergeCell ref="B25:G25"/>
    <mergeCell ref="H25:I25"/>
    <mergeCell ref="K25:L25"/>
    <mergeCell ref="N25:O25"/>
  </mergeCells>
  <phoneticPr fontId="2"/>
  <pageMargins left="0.25" right="0.25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B1:Q44"/>
  <sheetViews>
    <sheetView topLeftCell="A28" workbookViewId="0">
      <selection activeCell="I31" sqref="I31"/>
    </sheetView>
  </sheetViews>
  <sheetFormatPr defaultRowHeight="13.5" x14ac:dyDescent="0.15"/>
  <cols>
    <col min="1" max="1" width="5.125" customWidth="1"/>
    <col min="2" max="7" width="5.25" customWidth="1"/>
    <col min="11" max="11" width="9" customWidth="1"/>
    <col min="17" max="17" width="9" customWidth="1"/>
  </cols>
  <sheetData>
    <row r="1" spans="2:17" x14ac:dyDescent="0.15">
      <c r="B1" s="77" t="s">
        <v>3</v>
      </c>
      <c r="C1" s="77"/>
      <c r="D1" s="77" t="s">
        <v>0</v>
      </c>
      <c r="E1" s="77"/>
      <c r="F1" s="77" t="s">
        <v>1</v>
      </c>
      <c r="G1" s="77"/>
      <c r="H1" s="77" t="s">
        <v>2</v>
      </c>
      <c r="I1" s="77"/>
    </row>
    <row r="2" spans="2:17" ht="14.25" x14ac:dyDescent="0.15">
      <c r="B2" s="76" t="s">
        <v>28</v>
      </c>
      <c r="C2" s="76"/>
      <c r="D2" s="76" t="s">
        <v>29</v>
      </c>
      <c r="E2" s="76"/>
      <c r="F2" s="76" t="s">
        <v>28</v>
      </c>
      <c r="G2" s="76"/>
      <c r="H2" s="76" t="s">
        <v>30</v>
      </c>
      <c r="I2" s="76"/>
      <c r="K2" s="18" t="s">
        <v>35</v>
      </c>
    </row>
    <row r="4" spans="2:17" x14ac:dyDescent="0.15">
      <c r="H4" s="75" t="s">
        <v>19</v>
      </c>
      <c r="I4" s="75"/>
      <c r="J4" s="75"/>
      <c r="K4" s="75" t="s">
        <v>20</v>
      </c>
      <c r="L4" s="75"/>
      <c r="M4" s="75"/>
      <c r="N4" s="75" t="s">
        <v>21</v>
      </c>
      <c r="O4" s="75"/>
      <c r="P4" s="75"/>
    </row>
    <row r="5" spans="2:17" x14ac:dyDescent="0.15">
      <c r="H5" s="76" t="s">
        <v>45</v>
      </c>
      <c r="I5" s="76"/>
      <c r="J5" s="76"/>
      <c r="K5" s="76" t="s">
        <v>46</v>
      </c>
      <c r="L5" s="76"/>
      <c r="M5" s="76"/>
      <c r="N5" s="76" t="s">
        <v>47</v>
      </c>
      <c r="O5" s="76"/>
      <c r="P5" s="76"/>
    </row>
    <row r="6" spans="2:17" x14ac:dyDescent="0.15">
      <c r="B6" s="36" t="s">
        <v>18</v>
      </c>
      <c r="C6" s="36"/>
      <c r="D6" s="36"/>
      <c r="E6" s="36"/>
      <c r="F6" s="36"/>
      <c r="G6" s="37"/>
      <c r="H6" s="62">
        <v>292864</v>
      </c>
      <c r="I6" s="63"/>
      <c r="J6" s="15" t="s">
        <v>6</v>
      </c>
      <c r="K6" s="62">
        <v>292864</v>
      </c>
      <c r="L6" s="63"/>
      <c r="M6" s="15" t="s">
        <v>6</v>
      </c>
      <c r="N6" s="71">
        <v>292864</v>
      </c>
      <c r="O6" s="62"/>
      <c r="P6" s="15" t="s">
        <v>6</v>
      </c>
      <c r="Q6" s="27" t="s">
        <v>43</v>
      </c>
    </row>
    <row r="7" spans="2:17" x14ac:dyDescent="0.15">
      <c r="B7" s="36" t="s">
        <v>7</v>
      </c>
      <c r="C7" s="36"/>
      <c r="D7" s="36"/>
      <c r="E7" s="36"/>
      <c r="F7" s="36"/>
      <c r="G7" s="37"/>
      <c r="H7" s="62"/>
      <c r="I7" s="63"/>
      <c r="J7" s="15" t="s">
        <v>6</v>
      </c>
      <c r="K7" s="62"/>
      <c r="L7" s="63"/>
      <c r="M7" s="15" t="s">
        <v>6</v>
      </c>
      <c r="N7" s="71"/>
      <c r="O7" s="62"/>
      <c r="P7" s="15" t="s">
        <v>6</v>
      </c>
    </row>
    <row r="8" spans="2:17" x14ac:dyDescent="0.15">
      <c r="B8" s="36" t="s">
        <v>8</v>
      </c>
      <c r="C8" s="36"/>
      <c r="D8" s="36"/>
      <c r="E8" s="36"/>
      <c r="F8" s="36"/>
      <c r="G8" s="37"/>
      <c r="H8" s="62">
        <v>27529</v>
      </c>
      <c r="I8" s="63"/>
      <c r="J8" s="15" t="s">
        <v>6</v>
      </c>
      <c r="K8" s="62">
        <v>27529</v>
      </c>
      <c r="L8" s="63"/>
      <c r="M8" s="15" t="s">
        <v>6</v>
      </c>
      <c r="N8" s="71">
        <v>27529</v>
      </c>
      <c r="O8" s="62"/>
      <c r="P8" s="15" t="s">
        <v>6</v>
      </c>
    </row>
    <row r="9" spans="2:17" x14ac:dyDescent="0.15">
      <c r="B9" s="36" t="s">
        <v>10</v>
      </c>
      <c r="C9" s="36"/>
      <c r="D9" s="36"/>
      <c r="E9" s="36"/>
      <c r="F9" s="36"/>
      <c r="G9" s="37"/>
      <c r="H9" s="62">
        <v>0</v>
      </c>
      <c r="I9" s="63"/>
      <c r="J9" s="15" t="s">
        <v>6</v>
      </c>
      <c r="K9" s="62">
        <v>28000</v>
      </c>
      <c r="L9" s="63"/>
      <c r="M9" s="15" t="s">
        <v>6</v>
      </c>
      <c r="N9" s="71">
        <v>28000</v>
      </c>
      <c r="O9" s="62"/>
      <c r="P9" s="15" t="s">
        <v>6</v>
      </c>
    </row>
    <row r="10" spans="2:17" x14ac:dyDescent="0.15">
      <c r="B10" s="36" t="s">
        <v>15</v>
      </c>
      <c r="C10" s="36"/>
      <c r="D10" s="36"/>
      <c r="E10" s="36"/>
      <c r="F10" s="36"/>
      <c r="G10" s="37"/>
      <c r="H10" s="74">
        <v>10000</v>
      </c>
      <c r="I10" s="72"/>
      <c r="J10" s="16" t="s">
        <v>6</v>
      </c>
      <c r="K10" s="74">
        <v>7100</v>
      </c>
      <c r="L10" s="72"/>
      <c r="M10" s="16" t="s">
        <v>6</v>
      </c>
      <c r="N10" s="74">
        <v>7100</v>
      </c>
      <c r="O10" s="72"/>
      <c r="P10" s="16" t="s">
        <v>6</v>
      </c>
      <c r="Q10" s="17" t="s">
        <v>26</v>
      </c>
    </row>
    <row r="11" spans="2:17" x14ac:dyDescent="0.15">
      <c r="B11" s="36" t="s">
        <v>11</v>
      </c>
      <c r="C11" s="36"/>
      <c r="D11" s="36"/>
      <c r="E11" s="36"/>
      <c r="F11" s="36"/>
      <c r="G11" s="37"/>
      <c r="H11" s="62"/>
      <c r="I11" s="63"/>
      <c r="J11" s="15" t="s">
        <v>6</v>
      </c>
      <c r="K11" s="62"/>
      <c r="L11" s="63"/>
      <c r="M11" s="15" t="s">
        <v>6</v>
      </c>
      <c r="N11" s="71"/>
      <c r="O11" s="62"/>
      <c r="P11" s="15" t="s">
        <v>6</v>
      </c>
    </row>
    <row r="12" spans="2:17" x14ac:dyDescent="0.15">
      <c r="B12" s="36" t="s">
        <v>17</v>
      </c>
      <c r="C12" s="36"/>
      <c r="D12" s="36"/>
      <c r="E12" s="36"/>
      <c r="F12" s="36"/>
      <c r="G12" s="37"/>
      <c r="H12" s="62"/>
      <c r="I12" s="63"/>
      <c r="J12" s="15" t="s">
        <v>6</v>
      </c>
      <c r="K12" s="62"/>
      <c r="L12" s="63"/>
      <c r="M12" s="15" t="s">
        <v>6</v>
      </c>
      <c r="N12" s="71"/>
      <c r="O12" s="62"/>
      <c r="P12" s="15" t="s">
        <v>6</v>
      </c>
    </row>
    <row r="13" spans="2:17" x14ac:dyDescent="0.15">
      <c r="B13" s="36" t="s">
        <v>37</v>
      </c>
      <c r="C13" s="36"/>
      <c r="D13" s="36"/>
      <c r="E13" s="36"/>
      <c r="F13" s="36"/>
      <c r="G13" s="37"/>
      <c r="H13" s="40"/>
      <c r="I13" s="41"/>
      <c r="J13" s="21" t="s">
        <v>6</v>
      </c>
      <c r="K13" s="40"/>
      <c r="L13" s="41"/>
      <c r="M13" s="21" t="s">
        <v>6</v>
      </c>
      <c r="N13" s="38"/>
      <c r="O13" s="39"/>
      <c r="P13" s="21" t="s">
        <v>6</v>
      </c>
      <c r="Q13" s="17" t="s">
        <v>40</v>
      </c>
    </row>
    <row r="14" spans="2:17" x14ac:dyDescent="0.15">
      <c r="B14" s="36" t="s">
        <v>31</v>
      </c>
      <c r="C14" s="36"/>
      <c r="D14" s="36"/>
      <c r="E14" s="36"/>
      <c r="F14" s="36"/>
      <c r="G14" s="37"/>
      <c r="H14" s="39"/>
      <c r="I14" s="70"/>
      <c r="J14" s="21" t="s">
        <v>6</v>
      </c>
      <c r="K14" s="39">
        <v>10800</v>
      </c>
      <c r="L14" s="70"/>
      <c r="M14" s="21" t="s">
        <v>6</v>
      </c>
      <c r="N14" s="38">
        <v>32400</v>
      </c>
      <c r="O14" s="39"/>
      <c r="P14" s="21" t="s">
        <v>6</v>
      </c>
      <c r="Q14" s="17" t="s">
        <v>40</v>
      </c>
    </row>
    <row r="15" spans="2:17" x14ac:dyDescent="0.15">
      <c r="B15" s="36" t="s">
        <v>9</v>
      </c>
      <c r="C15" s="36"/>
      <c r="D15" s="36"/>
      <c r="E15" s="36"/>
      <c r="F15" s="36"/>
      <c r="G15" s="37"/>
      <c r="H15" s="62"/>
      <c r="I15" s="63"/>
      <c r="J15" s="15" t="s">
        <v>6</v>
      </c>
      <c r="K15" s="62"/>
      <c r="L15" s="63"/>
      <c r="M15" s="15" t="s">
        <v>6</v>
      </c>
      <c r="N15" s="71"/>
      <c r="O15" s="62"/>
      <c r="P15" s="15" t="s">
        <v>6</v>
      </c>
    </row>
    <row r="16" spans="2:17" x14ac:dyDescent="0.15">
      <c r="B16" s="36" t="s">
        <v>32</v>
      </c>
      <c r="C16" s="36"/>
      <c r="D16" s="36"/>
      <c r="E16" s="36"/>
      <c r="F16" s="36"/>
      <c r="G16" s="37"/>
      <c r="H16" s="72"/>
      <c r="I16" s="73"/>
      <c r="J16" s="16" t="s">
        <v>6</v>
      </c>
      <c r="K16" s="72"/>
      <c r="L16" s="73"/>
      <c r="M16" s="16" t="s">
        <v>6</v>
      </c>
      <c r="N16" s="74"/>
      <c r="O16" s="72"/>
      <c r="P16" s="16" t="s">
        <v>6</v>
      </c>
      <c r="Q16" s="17" t="s">
        <v>26</v>
      </c>
    </row>
    <row r="17" spans="2:17" x14ac:dyDescent="0.15">
      <c r="B17" s="36" t="s">
        <v>33</v>
      </c>
      <c r="C17" s="36"/>
      <c r="D17" s="36"/>
      <c r="E17" s="36"/>
      <c r="F17" s="36"/>
      <c r="G17" s="37"/>
      <c r="H17" s="39"/>
      <c r="I17" s="70"/>
      <c r="J17" s="21" t="s">
        <v>6</v>
      </c>
      <c r="K17" s="39"/>
      <c r="L17" s="70"/>
      <c r="M17" s="21" t="s">
        <v>6</v>
      </c>
      <c r="N17" s="39"/>
      <c r="O17" s="70"/>
      <c r="P17" s="21" t="s">
        <v>6</v>
      </c>
      <c r="Q17" s="17" t="s">
        <v>40</v>
      </c>
    </row>
    <row r="18" spans="2:17" x14ac:dyDescent="0.15">
      <c r="B18" s="36" t="s">
        <v>34</v>
      </c>
      <c r="C18" s="36"/>
      <c r="D18" s="36"/>
      <c r="E18" s="36"/>
      <c r="F18" s="36"/>
      <c r="G18" s="37"/>
      <c r="H18" s="39"/>
      <c r="I18" s="70"/>
      <c r="J18" s="21" t="s">
        <v>6</v>
      </c>
      <c r="K18" s="39"/>
      <c r="L18" s="70"/>
      <c r="M18" s="21" t="s">
        <v>6</v>
      </c>
      <c r="N18" s="38"/>
      <c r="O18" s="39"/>
      <c r="P18" s="21" t="s">
        <v>6</v>
      </c>
      <c r="Q18" s="17" t="s">
        <v>40</v>
      </c>
    </row>
    <row r="19" spans="2:17" x14ac:dyDescent="0.15">
      <c r="B19" s="36" t="s">
        <v>13</v>
      </c>
      <c r="C19" s="36"/>
      <c r="D19" s="36"/>
      <c r="E19" s="36"/>
      <c r="F19" s="36"/>
      <c r="G19" s="37"/>
      <c r="H19" s="39"/>
      <c r="I19" s="70"/>
      <c r="J19" s="21" t="s">
        <v>6</v>
      </c>
      <c r="K19" s="39"/>
      <c r="L19" s="70"/>
      <c r="M19" s="21" t="s">
        <v>6</v>
      </c>
      <c r="N19" s="38"/>
      <c r="O19" s="39"/>
      <c r="P19" s="21" t="s">
        <v>6</v>
      </c>
      <c r="Q19" s="17" t="s">
        <v>40</v>
      </c>
    </row>
    <row r="20" spans="2:17" x14ac:dyDescent="0.15">
      <c r="B20" s="36" t="s">
        <v>14</v>
      </c>
      <c r="C20" s="36"/>
      <c r="D20" s="36"/>
      <c r="E20" s="36"/>
      <c r="F20" s="36"/>
      <c r="G20" s="37"/>
      <c r="H20" s="39"/>
      <c r="I20" s="70"/>
      <c r="J20" s="21" t="s">
        <v>6</v>
      </c>
      <c r="K20" s="39"/>
      <c r="L20" s="70"/>
      <c r="M20" s="21" t="s">
        <v>6</v>
      </c>
      <c r="N20" s="38"/>
      <c r="O20" s="39"/>
      <c r="P20" s="21" t="s">
        <v>6</v>
      </c>
      <c r="Q20" s="17" t="s">
        <v>40</v>
      </c>
    </row>
    <row r="21" spans="2:17" x14ac:dyDescent="0.15">
      <c r="B21" s="36" t="s">
        <v>12</v>
      </c>
      <c r="C21" s="36"/>
      <c r="D21" s="36"/>
      <c r="E21" s="36"/>
      <c r="F21" s="36"/>
      <c r="G21" s="37"/>
      <c r="H21" s="62">
        <v>3800</v>
      </c>
      <c r="I21" s="63"/>
      <c r="J21" s="15" t="s">
        <v>6</v>
      </c>
      <c r="K21" s="62">
        <v>3800</v>
      </c>
      <c r="L21" s="63"/>
      <c r="M21" s="15" t="s">
        <v>6</v>
      </c>
      <c r="N21" s="64">
        <v>3800</v>
      </c>
      <c r="O21" s="65"/>
      <c r="P21" s="20" t="s">
        <v>6</v>
      </c>
    </row>
    <row r="22" spans="2:17" x14ac:dyDescent="0.15">
      <c r="B22" s="36" t="s">
        <v>38</v>
      </c>
      <c r="C22" s="36"/>
      <c r="D22" s="36"/>
      <c r="E22" s="36"/>
      <c r="F22" s="36"/>
      <c r="G22" s="36"/>
      <c r="H22" s="42"/>
      <c r="I22" s="43"/>
      <c r="J22" s="15" t="s">
        <v>6</v>
      </c>
      <c r="K22" s="42"/>
      <c r="L22" s="43"/>
      <c r="M22" s="15" t="s">
        <v>6</v>
      </c>
      <c r="N22" s="42"/>
      <c r="O22" s="43"/>
      <c r="P22" s="15" t="s">
        <v>6</v>
      </c>
    </row>
    <row r="23" spans="2:17" ht="14.25" thickBot="1" x14ac:dyDescent="0.2">
      <c r="B23" s="66" t="s">
        <v>39</v>
      </c>
      <c r="C23" s="66"/>
      <c r="D23" s="66"/>
      <c r="E23" s="66"/>
      <c r="F23" s="66"/>
      <c r="G23" s="67"/>
      <c r="H23" s="62"/>
      <c r="I23" s="63"/>
      <c r="J23" s="15" t="s">
        <v>6</v>
      </c>
      <c r="K23" s="62"/>
      <c r="L23" s="63"/>
      <c r="M23" s="15" t="s">
        <v>6</v>
      </c>
      <c r="N23" s="68"/>
      <c r="O23" s="69"/>
      <c r="P23" s="19" t="s">
        <v>6</v>
      </c>
    </row>
    <row r="24" spans="2:17" ht="14.25" thickTop="1" x14ac:dyDescent="0.15">
      <c r="B24" s="54" t="s">
        <v>25</v>
      </c>
      <c r="C24" s="54"/>
      <c r="D24" s="54"/>
      <c r="E24" s="54"/>
      <c r="F24" s="54"/>
      <c r="G24" s="54"/>
      <c r="H24" s="55">
        <f>SUM(H6:I23)-H25</f>
        <v>334193</v>
      </c>
      <c r="I24" s="56"/>
      <c r="J24" s="13" t="s">
        <v>6</v>
      </c>
      <c r="K24" s="55">
        <f>SUM(K6:L23)-K25</f>
        <v>359293</v>
      </c>
      <c r="L24" s="56"/>
      <c r="M24" s="13" t="s">
        <v>6</v>
      </c>
      <c r="N24" s="55">
        <f>SUM(N6:O23)-N25</f>
        <v>359293</v>
      </c>
      <c r="O24" s="56"/>
      <c r="P24" s="13" t="s">
        <v>6</v>
      </c>
    </row>
    <row r="25" spans="2:17" x14ac:dyDescent="0.15">
      <c r="B25" s="57" t="s">
        <v>36</v>
      </c>
      <c r="C25" s="58"/>
      <c r="D25" s="58"/>
      <c r="E25" s="58"/>
      <c r="F25" s="58"/>
      <c r="G25" s="59"/>
      <c r="H25" s="60">
        <f>H14+H16+H17+H18+H23</f>
        <v>0</v>
      </c>
      <c r="I25" s="61"/>
      <c r="J25" s="13" t="s">
        <v>6</v>
      </c>
      <c r="K25" s="60">
        <f>K14+K16+K17+K18+K23</f>
        <v>10800</v>
      </c>
      <c r="L25" s="61"/>
      <c r="M25" s="13" t="s">
        <v>6</v>
      </c>
      <c r="N25" s="60">
        <f>N14+N16+N17+N18+N23</f>
        <v>32400</v>
      </c>
      <c r="O25" s="61"/>
      <c r="P25" s="13" t="s">
        <v>6</v>
      </c>
    </row>
    <row r="26" spans="2:17" ht="14.25" thickBot="1" x14ac:dyDescent="0.2">
      <c r="B26" s="44" t="s">
        <v>16</v>
      </c>
      <c r="C26" s="45"/>
      <c r="D26" s="45"/>
      <c r="E26" s="45"/>
      <c r="F26" s="45"/>
      <c r="G26" s="46"/>
      <c r="H26" s="47">
        <f>SUM(H6:I23)</f>
        <v>334193</v>
      </c>
      <c r="I26" s="48"/>
      <c r="J26" s="14" t="s">
        <v>6</v>
      </c>
      <c r="K26" s="47">
        <f>SUM(K6:L23)</f>
        <v>370093</v>
      </c>
      <c r="L26" s="48"/>
      <c r="M26" s="14" t="s">
        <v>6</v>
      </c>
      <c r="N26" s="47">
        <f>SUM(N6:O23)</f>
        <v>391693</v>
      </c>
      <c r="O26" s="48"/>
      <c r="P26" s="14" t="s">
        <v>6</v>
      </c>
    </row>
    <row r="27" spans="2:17" ht="14.25" thickTop="1" x14ac:dyDescent="0.15">
      <c r="B27" s="49" t="s">
        <v>5</v>
      </c>
      <c r="C27" s="50"/>
      <c r="D27" s="50"/>
      <c r="E27" s="50"/>
      <c r="F27" s="50"/>
      <c r="G27" s="50"/>
      <c r="H27" s="51">
        <f>H26+K26+N26</f>
        <v>1095979</v>
      </c>
      <c r="I27" s="52"/>
      <c r="J27" s="52"/>
      <c r="K27" s="52"/>
      <c r="L27" s="52"/>
      <c r="M27" s="52"/>
      <c r="N27" s="52"/>
      <c r="O27" s="52"/>
      <c r="P27" s="53"/>
    </row>
    <row r="28" spans="2:17" x14ac:dyDescent="0.15">
      <c r="B28" s="28" t="s">
        <v>27</v>
      </c>
      <c r="C28" s="29"/>
      <c r="D28" s="29"/>
      <c r="E28" s="29"/>
      <c r="F28" s="29"/>
      <c r="G28" s="29"/>
      <c r="H28" s="30">
        <f>ROUNDDOWN(H27/3,0)</f>
        <v>365326</v>
      </c>
      <c r="I28" s="31"/>
      <c r="J28" s="31"/>
      <c r="K28" s="31"/>
      <c r="L28" s="31"/>
      <c r="M28" s="31"/>
      <c r="N28" s="31"/>
      <c r="O28" s="31"/>
      <c r="P28" s="32"/>
    </row>
    <row r="29" spans="2:17" x14ac:dyDescent="0.15">
      <c r="B29" s="28" t="s">
        <v>41</v>
      </c>
      <c r="C29" s="29"/>
      <c r="D29" s="29"/>
      <c r="E29" s="29"/>
      <c r="F29" s="29"/>
      <c r="G29" s="29"/>
      <c r="H29" s="33">
        <f>VLOOKUP(H28,等級表!$A:$D,3)</f>
        <v>21</v>
      </c>
      <c r="I29" s="34"/>
      <c r="J29" s="34"/>
      <c r="K29" s="34"/>
      <c r="L29" s="34"/>
      <c r="M29" s="34"/>
      <c r="N29" s="34"/>
      <c r="O29" s="34"/>
      <c r="P29" s="35"/>
    </row>
    <row r="30" spans="2:17" x14ac:dyDescent="0.15">
      <c r="L30" t="str">
        <f>IF(H29&gt;30,"＊等級が３０より大きい場合、長期の等級は３０となる","　")</f>
        <v>　</v>
      </c>
    </row>
    <row r="31" spans="2:17" ht="17.25" x14ac:dyDescent="0.15">
      <c r="M31" s="23"/>
      <c r="N31" s="24"/>
      <c r="O31" s="24"/>
      <c r="P31" s="24"/>
    </row>
    <row r="32" spans="2:17" x14ac:dyDescent="0.15">
      <c r="B32" t="s">
        <v>42</v>
      </c>
    </row>
    <row r="43" spans="7:14" ht="17.25" x14ac:dyDescent="0.15">
      <c r="I43" s="25"/>
      <c r="N43" s="26"/>
    </row>
    <row r="44" spans="7:14" ht="17.25" x14ac:dyDescent="0.15">
      <c r="G44" s="22"/>
      <c r="H44" s="25"/>
    </row>
  </sheetData>
  <sheetProtection sheet="1" objects="1" scenarios="1"/>
  <mergeCells count="104">
    <mergeCell ref="H4:J4"/>
    <mergeCell ref="K4:M4"/>
    <mergeCell ref="N4:P4"/>
    <mergeCell ref="H5:J5"/>
    <mergeCell ref="K5:M5"/>
    <mergeCell ref="N5:P5"/>
    <mergeCell ref="B1:C1"/>
    <mergeCell ref="D1:E1"/>
    <mergeCell ref="F1:G1"/>
    <mergeCell ref="H1:I1"/>
    <mergeCell ref="B2:C2"/>
    <mergeCell ref="D2:E2"/>
    <mergeCell ref="F2:G2"/>
    <mergeCell ref="H2:I2"/>
    <mergeCell ref="B8:G8"/>
    <mergeCell ref="H8:I8"/>
    <mergeCell ref="K8:L8"/>
    <mergeCell ref="N8:O8"/>
    <mergeCell ref="B9:G9"/>
    <mergeCell ref="H9:I9"/>
    <mergeCell ref="K9:L9"/>
    <mergeCell ref="N9:O9"/>
    <mergeCell ref="B6:G6"/>
    <mergeCell ref="H6:I6"/>
    <mergeCell ref="K6:L6"/>
    <mergeCell ref="N6:O6"/>
    <mergeCell ref="B7:G7"/>
    <mergeCell ref="H7:I7"/>
    <mergeCell ref="K7:L7"/>
    <mergeCell ref="N7:O7"/>
    <mergeCell ref="B12:G12"/>
    <mergeCell ref="H12:I12"/>
    <mergeCell ref="K12:L12"/>
    <mergeCell ref="N12:O12"/>
    <mergeCell ref="B13:G13"/>
    <mergeCell ref="H13:I13"/>
    <mergeCell ref="K13:L13"/>
    <mergeCell ref="N13:O13"/>
    <mergeCell ref="B10:G10"/>
    <mergeCell ref="H10:I10"/>
    <mergeCell ref="K10:L10"/>
    <mergeCell ref="N10:O10"/>
    <mergeCell ref="B11:G11"/>
    <mergeCell ref="H11:I11"/>
    <mergeCell ref="K11:L11"/>
    <mergeCell ref="N11:O11"/>
    <mergeCell ref="B16:G16"/>
    <mergeCell ref="H16:I16"/>
    <mergeCell ref="K16:L16"/>
    <mergeCell ref="N16:O16"/>
    <mergeCell ref="B17:G17"/>
    <mergeCell ref="H17:I17"/>
    <mergeCell ref="K17:L17"/>
    <mergeCell ref="N17:O17"/>
    <mergeCell ref="B14:G14"/>
    <mergeCell ref="H14:I14"/>
    <mergeCell ref="K14:L14"/>
    <mergeCell ref="N14:O14"/>
    <mergeCell ref="B15:G15"/>
    <mergeCell ref="H15:I15"/>
    <mergeCell ref="K15:L15"/>
    <mergeCell ref="N15:O15"/>
    <mergeCell ref="B20:G20"/>
    <mergeCell ref="H20:I20"/>
    <mergeCell ref="K20:L20"/>
    <mergeCell ref="N20:O20"/>
    <mergeCell ref="B21:G21"/>
    <mergeCell ref="H21:I21"/>
    <mergeCell ref="K21:L21"/>
    <mergeCell ref="N21:O21"/>
    <mergeCell ref="B18:G18"/>
    <mergeCell ref="H18:I18"/>
    <mergeCell ref="K18:L18"/>
    <mergeCell ref="N18:O18"/>
    <mergeCell ref="B19:G19"/>
    <mergeCell ref="H19:I19"/>
    <mergeCell ref="K19:L19"/>
    <mergeCell ref="N19:O19"/>
    <mergeCell ref="B24:G24"/>
    <mergeCell ref="H24:I24"/>
    <mergeCell ref="K24:L24"/>
    <mergeCell ref="N24:O24"/>
    <mergeCell ref="B25:G25"/>
    <mergeCell ref="H25:I25"/>
    <mergeCell ref="K25:L25"/>
    <mergeCell ref="N25:O25"/>
    <mergeCell ref="B22:G22"/>
    <mergeCell ref="H22:I22"/>
    <mergeCell ref="K22:L22"/>
    <mergeCell ref="N22:O22"/>
    <mergeCell ref="B23:G23"/>
    <mergeCell ref="H23:I23"/>
    <mergeCell ref="K23:L23"/>
    <mergeCell ref="N23:O23"/>
    <mergeCell ref="B28:G28"/>
    <mergeCell ref="H28:P28"/>
    <mergeCell ref="B29:G29"/>
    <mergeCell ref="H29:P29"/>
    <mergeCell ref="B26:G26"/>
    <mergeCell ref="H26:I26"/>
    <mergeCell ref="K26:L26"/>
    <mergeCell ref="N26:O26"/>
    <mergeCell ref="B27:G27"/>
    <mergeCell ref="H27:P27"/>
  </mergeCells>
  <phoneticPr fontId="2"/>
  <pageMargins left="0.25" right="0.25" top="0.75" bottom="0.75" header="0.3" footer="0.3"/>
  <pageSetup paperSize="9" scale="9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9"/>
  <sheetViews>
    <sheetView workbookViewId="0">
      <selection activeCell="D50" sqref="D50"/>
    </sheetView>
  </sheetViews>
  <sheetFormatPr defaultRowHeight="13.5" x14ac:dyDescent="0.15"/>
  <cols>
    <col min="2" max="2" width="9.25" bestFit="1" customWidth="1"/>
    <col min="4" max="4" width="9.25" bestFit="1" customWidth="1"/>
  </cols>
  <sheetData>
    <row r="1" spans="1:5" ht="18.75" x14ac:dyDescent="0.15">
      <c r="A1" s="79"/>
      <c r="B1" s="79"/>
      <c r="C1" s="79"/>
      <c r="D1" s="79"/>
      <c r="E1" s="1"/>
    </row>
    <row r="2" spans="1:5" x14ac:dyDescent="0.15">
      <c r="A2" s="2" t="s">
        <v>22</v>
      </c>
      <c r="B2" s="3"/>
      <c r="C2" s="3"/>
      <c r="D2" s="3"/>
      <c r="E2" s="3"/>
    </row>
    <row r="3" spans="1:5" x14ac:dyDescent="0.15">
      <c r="A3" s="80" t="s">
        <v>23</v>
      </c>
      <c r="B3" s="80"/>
      <c r="C3" s="4" t="s">
        <v>4</v>
      </c>
      <c r="D3" s="5" t="s">
        <v>24</v>
      </c>
      <c r="E3" s="6"/>
    </row>
    <row r="4" spans="1:5" x14ac:dyDescent="0.15">
      <c r="A4" s="7">
        <v>0</v>
      </c>
      <c r="B4" s="7">
        <v>101000</v>
      </c>
      <c r="C4" s="8">
        <v>1</v>
      </c>
      <c r="D4" s="7">
        <v>98000</v>
      </c>
      <c r="E4" s="3"/>
    </row>
    <row r="5" spans="1:5" x14ac:dyDescent="0.15">
      <c r="A5" s="7">
        <v>101000</v>
      </c>
      <c r="B5" s="7">
        <v>107000</v>
      </c>
      <c r="C5" s="8">
        <v>2</v>
      </c>
      <c r="D5" s="7">
        <v>104000</v>
      </c>
      <c r="E5" s="3"/>
    </row>
    <row r="6" spans="1:5" x14ac:dyDescent="0.15">
      <c r="A6" s="7">
        <f>B5</f>
        <v>107000</v>
      </c>
      <c r="B6" s="7">
        <v>114000</v>
      </c>
      <c r="C6" s="8">
        <v>3</v>
      </c>
      <c r="D6" s="7">
        <v>110000</v>
      </c>
      <c r="E6" s="3"/>
    </row>
    <row r="7" spans="1:5" x14ac:dyDescent="0.15">
      <c r="A7" s="7">
        <f t="shared" ref="A7:A46" si="0">B6</f>
        <v>114000</v>
      </c>
      <c r="B7" s="7">
        <v>122000</v>
      </c>
      <c r="C7" s="8">
        <v>4</v>
      </c>
      <c r="D7" s="7">
        <v>118000</v>
      </c>
      <c r="E7" s="3"/>
    </row>
    <row r="8" spans="1:5" x14ac:dyDescent="0.15">
      <c r="A8" s="7">
        <f t="shared" si="0"/>
        <v>122000</v>
      </c>
      <c r="B8" s="7">
        <v>130000</v>
      </c>
      <c r="C8" s="8">
        <v>5</v>
      </c>
      <c r="D8" s="7">
        <v>126000</v>
      </c>
      <c r="E8" s="3"/>
    </row>
    <row r="9" spans="1:5" x14ac:dyDescent="0.15">
      <c r="A9" s="7">
        <f t="shared" si="0"/>
        <v>130000</v>
      </c>
      <c r="B9" s="9">
        <v>138000</v>
      </c>
      <c r="C9" s="8">
        <v>6</v>
      </c>
      <c r="D9" s="9">
        <v>134000</v>
      </c>
      <c r="E9" s="10"/>
    </row>
    <row r="10" spans="1:5" x14ac:dyDescent="0.15">
      <c r="A10" s="7">
        <f t="shared" si="0"/>
        <v>138000</v>
      </c>
      <c r="B10" s="11">
        <v>146000</v>
      </c>
      <c r="C10" s="8">
        <v>7</v>
      </c>
      <c r="D10" s="11">
        <v>142000</v>
      </c>
      <c r="E10" s="12"/>
    </row>
    <row r="11" spans="1:5" x14ac:dyDescent="0.15">
      <c r="A11" s="7">
        <f t="shared" si="0"/>
        <v>146000</v>
      </c>
      <c r="B11" s="11">
        <v>155000</v>
      </c>
      <c r="C11" s="8">
        <v>8</v>
      </c>
      <c r="D11" s="11">
        <v>150000</v>
      </c>
      <c r="E11" s="12"/>
    </row>
    <row r="12" spans="1:5" x14ac:dyDescent="0.15">
      <c r="A12" s="7">
        <f t="shared" si="0"/>
        <v>155000</v>
      </c>
      <c r="B12" s="11">
        <v>165000</v>
      </c>
      <c r="C12" s="8">
        <v>9</v>
      </c>
      <c r="D12" s="11">
        <v>160000</v>
      </c>
      <c r="E12" s="12"/>
    </row>
    <row r="13" spans="1:5" x14ac:dyDescent="0.15">
      <c r="A13" s="7">
        <f t="shared" si="0"/>
        <v>165000</v>
      </c>
      <c r="B13" s="11">
        <v>175000</v>
      </c>
      <c r="C13" s="8">
        <v>10</v>
      </c>
      <c r="D13" s="11">
        <v>170000</v>
      </c>
      <c r="E13" s="12"/>
    </row>
    <row r="14" spans="1:5" x14ac:dyDescent="0.15">
      <c r="A14" s="7">
        <f t="shared" si="0"/>
        <v>175000</v>
      </c>
      <c r="B14" s="11">
        <v>185000</v>
      </c>
      <c r="C14" s="8">
        <v>11</v>
      </c>
      <c r="D14" s="11">
        <v>180000</v>
      </c>
      <c r="E14" s="12"/>
    </row>
    <row r="15" spans="1:5" x14ac:dyDescent="0.15">
      <c r="A15" s="7">
        <f t="shared" si="0"/>
        <v>185000</v>
      </c>
      <c r="B15" s="11">
        <v>195000</v>
      </c>
      <c r="C15" s="8">
        <v>12</v>
      </c>
      <c r="D15" s="11">
        <v>190000</v>
      </c>
      <c r="E15" s="12"/>
    </row>
    <row r="16" spans="1:5" x14ac:dyDescent="0.15">
      <c r="A16" s="7">
        <f t="shared" si="0"/>
        <v>195000</v>
      </c>
      <c r="B16" s="11">
        <v>210000</v>
      </c>
      <c r="C16" s="8">
        <v>13</v>
      </c>
      <c r="D16" s="11">
        <v>200000</v>
      </c>
      <c r="E16" s="12"/>
    </row>
    <row r="17" spans="1:5" x14ac:dyDescent="0.15">
      <c r="A17" s="7">
        <f t="shared" si="0"/>
        <v>210000</v>
      </c>
      <c r="B17" s="11">
        <v>230000</v>
      </c>
      <c r="C17" s="8">
        <v>14</v>
      </c>
      <c r="D17" s="11">
        <v>220000</v>
      </c>
      <c r="E17" s="12"/>
    </row>
    <row r="18" spans="1:5" x14ac:dyDescent="0.15">
      <c r="A18" s="7">
        <f t="shared" si="0"/>
        <v>230000</v>
      </c>
      <c r="B18" s="11">
        <v>250000</v>
      </c>
      <c r="C18" s="8">
        <v>15</v>
      </c>
      <c r="D18" s="11">
        <v>240000</v>
      </c>
      <c r="E18" s="12"/>
    </row>
    <row r="19" spans="1:5" x14ac:dyDescent="0.15">
      <c r="A19" s="7">
        <f t="shared" si="0"/>
        <v>250000</v>
      </c>
      <c r="B19" s="11">
        <v>270000</v>
      </c>
      <c r="C19" s="8">
        <v>16</v>
      </c>
      <c r="D19" s="11">
        <v>260000</v>
      </c>
      <c r="E19" s="12"/>
    </row>
    <row r="20" spans="1:5" x14ac:dyDescent="0.15">
      <c r="A20" s="7">
        <f t="shared" si="0"/>
        <v>270000</v>
      </c>
      <c r="B20" s="11">
        <v>290000</v>
      </c>
      <c r="C20" s="8">
        <v>17</v>
      </c>
      <c r="D20" s="11">
        <v>280000</v>
      </c>
      <c r="E20" s="12"/>
    </row>
    <row r="21" spans="1:5" x14ac:dyDescent="0.15">
      <c r="A21" s="7">
        <f t="shared" si="0"/>
        <v>290000</v>
      </c>
      <c r="B21" s="11">
        <v>310000</v>
      </c>
      <c r="C21" s="8">
        <v>18</v>
      </c>
      <c r="D21" s="11">
        <v>300000</v>
      </c>
      <c r="E21" s="12"/>
    </row>
    <row r="22" spans="1:5" x14ac:dyDescent="0.15">
      <c r="A22" s="7">
        <f t="shared" si="0"/>
        <v>310000</v>
      </c>
      <c r="B22" s="11">
        <v>330000</v>
      </c>
      <c r="C22" s="8">
        <v>19</v>
      </c>
      <c r="D22" s="11">
        <v>320000</v>
      </c>
      <c r="E22" s="12"/>
    </row>
    <row r="23" spans="1:5" x14ac:dyDescent="0.15">
      <c r="A23" s="7">
        <f t="shared" si="0"/>
        <v>330000</v>
      </c>
      <c r="B23" s="11">
        <v>350000</v>
      </c>
      <c r="C23" s="8">
        <v>20</v>
      </c>
      <c r="D23" s="11">
        <v>340000</v>
      </c>
      <c r="E23" s="12"/>
    </row>
    <row r="24" spans="1:5" x14ac:dyDescent="0.15">
      <c r="A24" s="7">
        <f t="shared" si="0"/>
        <v>350000</v>
      </c>
      <c r="B24" s="11">
        <v>370000</v>
      </c>
      <c r="C24" s="8">
        <v>21</v>
      </c>
      <c r="D24" s="11">
        <v>360000</v>
      </c>
      <c r="E24" s="12"/>
    </row>
    <row r="25" spans="1:5" x14ac:dyDescent="0.15">
      <c r="A25" s="7">
        <f t="shared" si="0"/>
        <v>370000</v>
      </c>
      <c r="B25" s="11">
        <v>395000</v>
      </c>
      <c r="C25" s="8">
        <v>22</v>
      </c>
      <c r="D25" s="11">
        <v>380000</v>
      </c>
      <c r="E25" s="12"/>
    </row>
    <row r="26" spans="1:5" x14ac:dyDescent="0.15">
      <c r="A26" s="7">
        <f t="shared" si="0"/>
        <v>395000</v>
      </c>
      <c r="B26" s="11">
        <v>425000</v>
      </c>
      <c r="C26" s="8">
        <v>23</v>
      </c>
      <c r="D26" s="11">
        <v>410000</v>
      </c>
      <c r="E26" s="12"/>
    </row>
    <row r="27" spans="1:5" x14ac:dyDescent="0.15">
      <c r="A27" s="7">
        <f t="shared" si="0"/>
        <v>425000</v>
      </c>
      <c r="B27" s="11">
        <v>455000</v>
      </c>
      <c r="C27" s="8">
        <v>24</v>
      </c>
      <c r="D27" s="11">
        <v>440000</v>
      </c>
      <c r="E27" s="12"/>
    </row>
    <row r="28" spans="1:5" x14ac:dyDescent="0.15">
      <c r="A28" s="7">
        <f t="shared" si="0"/>
        <v>455000</v>
      </c>
      <c r="B28" s="11">
        <v>485000</v>
      </c>
      <c r="C28" s="8">
        <v>25</v>
      </c>
      <c r="D28" s="11">
        <v>470000</v>
      </c>
      <c r="E28" s="12"/>
    </row>
    <row r="29" spans="1:5" x14ac:dyDescent="0.15">
      <c r="A29" s="7">
        <f t="shared" si="0"/>
        <v>485000</v>
      </c>
      <c r="B29" s="11">
        <v>515000</v>
      </c>
      <c r="C29" s="8">
        <v>26</v>
      </c>
      <c r="D29" s="11">
        <v>500000</v>
      </c>
      <c r="E29" s="12"/>
    </row>
    <row r="30" spans="1:5" x14ac:dyDescent="0.15">
      <c r="A30" s="7">
        <f t="shared" si="0"/>
        <v>515000</v>
      </c>
      <c r="B30" s="11">
        <v>545000</v>
      </c>
      <c r="C30" s="8">
        <v>27</v>
      </c>
      <c r="D30" s="11">
        <v>530000</v>
      </c>
      <c r="E30" s="12"/>
    </row>
    <row r="31" spans="1:5" x14ac:dyDescent="0.15">
      <c r="A31" s="7">
        <f t="shared" si="0"/>
        <v>545000</v>
      </c>
      <c r="B31" s="11">
        <v>575000</v>
      </c>
      <c r="C31" s="8">
        <v>28</v>
      </c>
      <c r="D31" s="11">
        <v>560000</v>
      </c>
      <c r="E31" s="12"/>
    </row>
    <row r="32" spans="1:5" x14ac:dyDescent="0.15">
      <c r="A32" s="7">
        <f t="shared" si="0"/>
        <v>575000</v>
      </c>
      <c r="B32" s="11">
        <v>605000</v>
      </c>
      <c r="C32" s="8">
        <v>29</v>
      </c>
      <c r="D32" s="11">
        <v>590000</v>
      </c>
      <c r="E32" s="12"/>
    </row>
    <row r="33" spans="1:5" x14ac:dyDescent="0.15">
      <c r="A33" s="7">
        <f t="shared" si="0"/>
        <v>605000</v>
      </c>
      <c r="B33" s="11">
        <v>635000</v>
      </c>
      <c r="C33" s="8">
        <v>30</v>
      </c>
      <c r="D33" s="11">
        <v>620000</v>
      </c>
      <c r="E33" s="12"/>
    </row>
    <row r="34" spans="1:5" x14ac:dyDescent="0.15">
      <c r="A34" s="7">
        <f t="shared" si="0"/>
        <v>635000</v>
      </c>
      <c r="B34" s="11">
        <v>665000</v>
      </c>
      <c r="C34" s="8">
        <v>31</v>
      </c>
      <c r="D34" s="11">
        <v>650000</v>
      </c>
      <c r="E34" s="12"/>
    </row>
    <row r="35" spans="1:5" x14ac:dyDescent="0.15">
      <c r="A35" s="7">
        <f t="shared" si="0"/>
        <v>665000</v>
      </c>
      <c r="B35" s="11">
        <v>695000</v>
      </c>
      <c r="C35" s="8">
        <v>32</v>
      </c>
      <c r="D35" s="11">
        <v>680000</v>
      </c>
      <c r="E35" s="12"/>
    </row>
    <row r="36" spans="1:5" x14ac:dyDescent="0.15">
      <c r="A36" s="7">
        <f t="shared" si="0"/>
        <v>695000</v>
      </c>
      <c r="B36" s="11">
        <v>730000</v>
      </c>
      <c r="C36" s="8">
        <v>33</v>
      </c>
      <c r="D36" s="11">
        <v>710000</v>
      </c>
      <c r="E36" s="12"/>
    </row>
    <row r="37" spans="1:5" x14ac:dyDescent="0.15">
      <c r="A37" s="7">
        <f t="shared" si="0"/>
        <v>730000</v>
      </c>
      <c r="B37" s="11">
        <v>770000</v>
      </c>
      <c r="C37" s="8">
        <v>34</v>
      </c>
      <c r="D37" s="11">
        <v>750000</v>
      </c>
      <c r="E37" s="12"/>
    </row>
    <row r="38" spans="1:5" x14ac:dyDescent="0.15">
      <c r="A38" s="7">
        <f t="shared" si="0"/>
        <v>770000</v>
      </c>
      <c r="B38" s="11">
        <v>810000</v>
      </c>
      <c r="C38" s="8">
        <v>35</v>
      </c>
      <c r="D38" s="11">
        <v>790000</v>
      </c>
      <c r="E38" s="12"/>
    </row>
    <row r="39" spans="1:5" x14ac:dyDescent="0.15">
      <c r="A39" s="7">
        <f t="shared" si="0"/>
        <v>810000</v>
      </c>
      <c r="B39" s="11">
        <v>855000</v>
      </c>
      <c r="C39" s="8">
        <v>36</v>
      </c>
      <c r="D39" s="11">
        <v>830000</v>
      </c>
      <c r="E39" s="12"/>
    </row>
    <row r="40" spans="1:5" x14ac:dyDescent="0.15">
      <c r="A40" s="7">
        <f t="shared" si="0"/>
        <v>855000</v>
      </c>
      <c r="B40" s="11">
        <v>905000</v>
      </c>
      <c r="C40" s="8">
        <v>37</v>
      </c>
      <c r="D40" s="11">
        <v>880000</v>
      </c>
      <c r="E40" s="12"/>
    </row>
    <row r="41" spans="1:5" x14ac:dyDescent="0.15">
      <c r="A41" s="7">
        <f t="shared" si="0"/>
        <v>905000</v>
      </c>
      <c r="B41" s="11">
        <v>955000</v>
      </c>
      <c r="C41" s="8">
        <v>38</v>
      </c>
      <c r="D41" s="11">
        <v>930000</v>
      </c>
      <c r="E41" s="12"/>
    </row>
    <row r="42" spans="1:5" x14ac:dyDescent="0.15">
      <c r="A42" s="7">
        <f t="shared" si="0"/>
        <v>955000</v>
      </c>
      <c r="B42" s="11">
        <v>1005000</v>
      </c>
      <c r="C42" s="8">
        <v>39</v>
      </c>
      <c r="D42" s="11">
        <v>980000</v>
      </c>
      <c r="E42" s="12"/>
    </row>
    <row r="43" spans="1:5" x14ac:dyDescent="0.15">
      <c r="A43" s="7">
        <f t="shared" si="0"/>
        <v>1005000</v>
      </c>
      <c r="B43" s="11">
        <v>1055000</v>
      </c>
      <c r="C43" s="8">
        <v>40</v>
      </c>
      <c r="D43" s="11">
        <v>1030000</v>
      </c>
      <c r="E43" s="12"/>
    </row>
    <row r="44" spans="1:5" x14ac:dyDescent="0.15">
      <c r="A44" s="7">
        <f t="shared" si="0"/>
        <v>1055000</v>
      </c>
      <c r="B44" s="11">
        <v>1115000</v>
      </c>
      <c r="C44" s="8">
        <v>41</v>
      </c>
      <c r="D44" s="11">
        <v>1090000</v>
      </c>
      <c r="E44" s="12"/>
    </row>
    <row r="45" spans="1:5" x14ac:dyDescent="0.15">
      <c r="A45" s="7">
        <f t="shared" si="0"/>
        <v>1115000</v>
      </c>
      <c r="B45" s="11">
        <v>1175000</v>
      </c>
      <c r="C45" s="8">
        <v>42</v>
      </c>
      <c r="D45" s="11">
        <v>1150000</v>
      </c>
      <c r="E45" s="12"/>
    </row>
    <row r="46" spans="1:5" x14ac:dyDescent="0.15">
      <c r="A46" s="7">
        <f t="shared" si="0"/>
        <v>1175000</v>
      </c>
      <c r="B46" s="11">
        <v>1235000</v>
      </c>
      <c r="C46" s="8">
        <v>43</v>
      </c>
      <c r="D46" s="11">
        <v>1210000</v>
      </c>
      <c r="E46" s="12"/>
    </row>
    <row r="47" spans="1:5" x14ac:dyDescent="0.15">
      <c r="A47" s="7">
        <f t="shared" ref="A47:A49" si="1">B46</f>
        <v>1235000</v>
      </c>
      <c r="B47" s="11">
        <v>1295000</v>
      </c>
      <c r="C47" s="8">
        <v>44</v>
      </c>
      <c r="D47" s="11">
        <v>1270000</v>
      </c>
    </row>
    <row r="48" spans="1:5" x14ac:dyDescent="0.15">
      <c r="A48" s="7">
        <f t="shared" si="1"/>
        <v>1295000</v>
      </c>
      <c r="B48" s="11">
        <v>1355000</v>
      </c>
      <c r="C48" s="8">
        <v>45</v>
      </c>
      <c r="D48" s="11">
        <v>1330000</v>
      </c>
    </row>
    <row r="49" spans="1:4" x14ac:dyDescent="0.15">
      <c r="A49" s="7">
        <f t="shared" si="1"/>
        <v>1355000</v>
      </c>
      <c r="B49" s="11"/>
      <c r="C49" s="8">
        <v>46</v>
      </c>
      <c r="D49" s="11">
        <v>1390000</v>
      </c>
    </row>
  </sheetData>
  <mergeCells count="2">
    <mergeCell ref="A1:D1"/>
    <mergeCell ref="A3:B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標準報酬等級計算シート</vt:lpstr>
      <vt:lpstr>記入例</vt:lpstr>
      <vt:lpstr>等級表</vt:lpstr>
      <vt:lpstr>記入例!Print_Area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Administrator</cp:lastModifiedBy>
  <cp:lastPrinted>2021-06-24T08:17:18Z</cp:lastPrinted>
  <dcterms:created xsi:type="dcterms:W3CDTF">2014-12-17T04:21:25Z</dcterms:created>
  <dcterms:modified xsi:type="dcterms:W3CDTF">2021-06-24T08:19:04Z</dcterms:modified>
  <cp:contentStatus/>
</cp:coreProperties>
</file>