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30" activeTab="0"/>
  </bookViews>
  <sheets>
    <sheet name="入力用" sheetId="1" r:id="rId1"/>
    <sheet name="印刷用①" sheetId="2" r:id="rId2"/>
    <sheet name="印刷用②ベンチ入り指導者" sheetId="3" r:id="rId3"/>
    <sheet name="8ﾍﾟｱ以上の印刷用" sheetId="4" r:id="rId4"/>
    <sheet name="委員長コピペ用" sheetId="5" r:id="rId5"/>
  </sheets>
  <externalReferences>
    <externalReference r:id="rId8"/>
  </externalReferences>
  <definedNames>
    <definedName name="_xlnm.Print_Area" localSheetId="3">'8ﾍﾟｱ以上の印刷用'!$A$1:$K$43</definedName>
    <definedName name="_xlnm.Print_Area" localSheetId="1">'印刷用①'!$A$1:$K$43</definedName>
    <definedName name="_xlnm.Print_Area" localSheetId="2">'印刷用②ベンチ入り指導者'!$A$1:$H$27</definedName>
    <definedName name="_xlnm.Print_Area" localSheetId="0">'入力用'!$A$1:$J$45</definedName>
    <definedName name="印">'[1]Sheet2'!$B$1:$B$2</definedName>
    <definedName name="男女">'[1]Sheet2'!$A$1:$A$2</definedName>
  </definedNames>
  <calcPr fullCalcOnLoad="1"/>
</workbook>
</file>

<file path=xl/sharedStrings.xml><?xml version="1.0" encoding="utf-8"?>
<sst xmlns="http://schemas.openxmlformats.org/spreadsheetml/2006/main" count="250" uniqueCount="134">
  <si>
    <t>年度</t>
  </si>
  <si>
    <t>性別</t>
  </si>
  <si>
    <t>男子</t>
  </si>
  <si>
    <t>府県</t>
  </si>
  <si>
    <t>女子</t>
  </si>
  <si>
    <t>大阪府</t>
  </si>
  <si>
    <t>京都府</t>
  </si>
  <si>
    <t>奈良県</t>
  </si>
  <si>
    <t>和歌山県</t>
  </si>
  <si>
    <t>滋賀県</t>
  </si>
  <si>
    <t>兵庫県</t>
  </si>
  <si>
    <t>←マウスで選択</t>
  </si>
  <si>
    <t>学校名</t>
  </si>
  <si>
    <t>住所</t>
  </si>
  <si>
    <t>郵便番号</t>
  </si>
  <si>
    <t>ＴＥＬ</t>
  </si>
  <si>
    <t>ＦＡＸ</t>
  </si>
  <si>
    <t>高等学校</t>
  </si>
  <si>
    <t>学校長名</t>
  </si>
  <si>
    <t>顧問氏名</t>
  </si>
  <si>
    <t>学年</t>
  </si>
  <si>
    <t>生年月日</t>
  </si>
  <si>
    <t>姓</t>
  </si>
  <si>
    <t>名</t>
  </si>
  <si>
    <t>順位</t>
  </si>
  <si>
    <t>1位</t>
  </si>
  <si>
    <t>2位</t>
  </si>
  <si>
    <t>ﾍﾞｽﾄ4</t>
  </si>
  <si>
    <t>ﾍﾞｽﾄ8</t>
  </si>
  <si>
    <t>ﾍﾞｽﾄ16</t>
  </si>
  <si>
    <t>ﾍﾞｽﾄ32</t>
  </si>
  <si>
    <t>出場</t>
  </si>
  <si>
    <t>↓数値のみ</t>
  </si>
  <si>
    <t>　↓西暦で入力（例 1992/1/1）</t>
  </si>
  <si>
    <t>選　　手　　名</t>
  </si>
  <si>
    <t>近畿選手権大会・近畿インドア大会成績</t>
  </si>
  <si>
    <t>生年月日</t>
  </si>
  <si>
    <t>学校長名</t>
  </si>
  <si>
    <t>顧問名</t>
  </si>
  <si>
    <t>学　年</t>
  </si>
  <si>
    <t>〔　個　人　申　込　書　〕</t>
  </si>
  <si>
    <r>
      <t>校名</t>
    </r>
    <r>
      <rPr>
        <sz val="9"/>
        <rFont val="ＭＳ Ｐ明朝"/>
        <family val="1"/>
      </rPr>
      <t>（略称5文字まで）</t>
    </r>
  </si>
  <si>
    <t>姓
ﾌﾘｶﾞﾅ</t>
  </si>
  <si>
    <t>名
ﾌﾘｶﾞﾅ</t>
  </si>
  <si>
    <t>交通手段</t>
  </si>
  <si>
    <t>交通</t>
  </si>
  <si>
    <t>電車</t>
  </si>
  <si>
    <t>自動車</t>
  </si>
  <si>
    <t>その他</t>
  </si>
  <si>
    <t>↓半角ｶﾀｶﾅ</t>
  </si>
  <si>
    <t>はマウスで選択してください</t>
  </si>
  <si>
    <t>ﾌﾘｶﾞﾅ</t>
  </si>
  <si>
    <t>TEL
FAX</t>
  </si>
  <si>
    <t>〒</t>
  </si>
  <si>
    <t>ﾌﾘｶﾞﾅ</t>
  </si>
  <si>
    <t>学校名ﾌﾘｶﾞﾅ</t>
  </si>
  <si>
    <t>ｺｳﾄｳｶﾞｯｺｳ</t>
  </si>
  <si>
    <t>利用交通手段</t>
  </si>
  <si>
    <t>←「-」で区切って入力（例078-123-4567）</t>
  </si>
  <si>
    <t>←「-」で区切って入力（例669-0072）</t>
  </si>
  <si>
    <r>
      <t>このシートに入力してください。</t>
    </r>
    <r>
      <rPr>
        <b/>
        <sz val="14"/>
        <color indexed="10"/>
        <rFont val="ＭＳ Ｐゴシック"/>
        <family val="3"/>
      </rPr>
      <t xml:space="preserve">
</t>
    </r>
    <r>
      <rPr>
        <b/>
        <sz val="14"/>
        <color indexed="10"/>
        <rFont val="HGPｺﾞｼｯｸE"/>
        <family val="3"/>
      </rPr>
      <t>印刷は下の</t>
    </r>
    <r>
      <rPr>
        <b/>
        <i/>
        <u val="single"/>
        <sz val="14"/>
        <color indexed="10"/>
        <rFont val="HGPｺﾞｼｯｸE"/>
        <family val="3"/>
      </rPr>
      <t>　「印刷用①」　</t>
    </r>
    <r>
      <rPr>
        <b/>
        <sz val="14"/>
        <color indexed="10"/>
        <rFont val="HGPｺﾞｼｯｸE"/>
        <family val="3"/>
      </rPr>
      <t>のタブをクリックし、印刷をしてください。</t>
    </r>
  </si>
  <si>
    <t>注意</t>
  </si>
  <si>
    <t>A</t>
  </si>
  <si>
    <t>B</t>
  </si>
  <si>
    <t>選手</t>
  </si>
  <si>
    <t>←姓と名の間にスペースを１つ入れてください。</t>
  </si>
  <si>
    <t>←略した名称５文字まで</t>
  </si>
  <si>
    <t>大阪</t>
  </si>
  <si>
    <t>整理№</t>
  </si>
  <si>
    <t>府県順位</t>
  </si>
  <si>
    <t>選　　　手</t>
  </si>
  <si>
    <t>府県・学校名</t>
  </si>
  <si>
    <t>フリガナ</t>
  </si>
  <si>
    <t>総点</t>
  </si>
  <si>
    <t>府県　ランク</t>
  </si>
  <si>
    <t>選手A</t>
  </si>
  <si>
    <t>ﾌﾘｶﾞﾅ</t>
  </si>
  <si>
    <t>学年</t>
  </si>
  <si>
    <t>選手B</t>
  </si>
  <si>
    <t>選手A</t>
  </si>
  <si>
    <t>ﾎﾟｲﾝﾄ</t>
  </si>
  <si>
    <t>選手Ｂ</t>
  </si>
  <si>
    <t>順位</t>
  </si>
  <si>
    <t>A       ﾎﾟｲﾝﾄ</t>
  </si>
  <si>
    <t>B       ﾎﾟｲﾝﾄ</t>
  </si>
  <si>
    <t>・</t>
  </si>
  <si>
    <t>3位</t>
  </si>
  <si>
    <t>4位</t>
  </si>
  <si>
    <t>ﾍﾞｽﾄ8</t>
  </si>
  <si>
    <t>京都</t>
  </si>
  <si>
    <t>ﾍﾞｽﾄ4</t>
  </si>
  <si>
    <t>奈良</t>
  </si>
  <si>
    <t>ﾍﾞｽﾄ8</t>
  </si>
  <si>
    <t>和歌山</t>
  </si>
  <si>
    <t>ﾍﾞｽﾄ16</t>
  </si>
  <si>
    <t>三重</t>
  </si>
  <si>
    <t xml:space="preserve"> </t>
  </si>
  <si>
    <t>滋賀</t>
  </si>
  <si>
    <t>兵庫</t>
  </si>
  <si>
    <t>ベンチ入り指導者申込書</t>
  </si>
  <si>
    <t>学校名</t>
  </si>
  <si>
    <t>ベンチ入り指導者</t>
  </si>
  <si>
    <t>どちらかに○を入力して下さい</t>
  </si>
  <si>
    <t>氏</t>
  </si>
  <si>
    <t>名</t>
  </si>
  <si>
    <t>当該教職員</t>
  </si>
  <si>
    <t>外部指導者</t>
  </si>
  <si>
    <t>１．</t>
  </si>
  <si>
    <t>個人戦においてベンチ入りできる指導者は、校長の認める者とする。</t>
  </si>
  <si>
    <t>２．</t>
  </si>
  <si>
    <t>上記１の人数は４名以内とする。ただし、出場ペア数を超えてはならない。</t>
  </si>
  <si>
    <t>３．</t>
  </si>
  <si>
    <t>指導者が外部指導者の場合は、スポーツ安全保健（傷害･賠償保険等）に加入することを条件とする。</t>
  </si>
  <si>
    <t>４．</t>
  </si>
  <si>
    <t>外部指導者とは、非常勤講師、スポーツクラブ指導者、社会体育指導者、当該校の卒業生・保護者等で、校長の認めたものとする。</t>
  </si>
  <si>
    <t>上記は、校長の認める指導者として、標記大会に出場することを認め、参加を申し込みます。</t>
  </si>
  <si>
    <t>　　　　　　　　年　　　　月　　　　日</t>
  </si>
  <si>
    <t>印　</t>
  </si>
  <si>
    <t>【ベンチ入り指導者】</t>
  </si>
  <si>
    <t>名</t>
  </si>
  <si>
    <t>どちらかに○印</t>
  </si>
  <si>
    <t>当該校職員</t>
  </si>
  <si>
    <t>外部指導者</t>
  </si>
  <si>
    <t>姓</t>
  </si>
  <si>
    <t>【ベンチ入り指導者】</t>
  </si>
  <si>
    <t>府県名</t>
  </si>
  <si>
    <t>学校名</t>
  </si>
  <si>
    <t>名</t>
  </si>
  <si>
    <t>当該校職員</t>
  </si>
  <si>
    <t>外部指導者</t>
  </si>
  <si>
    <t>長</t>
  </si>
  <si>
    <t>←成績はマウスで選択。ベンチ入り指導者名入力欄が下にあります。</t>
  </si>
  <si>
    <t>ベンチ入り指導者名入力欄が下にあります。</t>
  </si>
  <si>
    <t>インドア用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</si>
</sst>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年&quot;"/>
    <numFmt numFmtId="177" formatCode="&quot;（&quot;&quot;文&quot;&quot;字&quot;&quot;列&quot;&quot;）&quot;"/>
    <numFmt numFmtId="178" formatCode="[$-411]ggge&quot;年&quot;m&quot;月&quot;d&quot;日&quot;;@"/>
    <numFmt numFmtId="179" formatCode="[$-411]ge\.m\.d;@"/>
    <numFmt numFmtId="180" formatCode="#&quot;年&quot;"/>
    <numFmt numFmtId="181" formatCode="[$-411]ggge&quot;年度選手権&quot;"/>
    <numFmt numFmtId="182" formatCode="[$-411]ggge&quot;年度ｲﾝﾄﾞｱ&quot;"/>
    <numFmt numFmtId="183" formatCode="[&lt;=999]000;[&lt;=99999]000\-00;000\-0000"/>
    <numFmt numFmtId="184" formatCode="[$-411]ggge&quot;年度府県&quot;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1"/>
      <color indexed="10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b/>
      <sz val="14"/>
      <color indexed="10"/>
      <name val="ＭＳ Ｐゴシック"/>
      <family val="3"/>
    </font>
    <font>
      <sz val="14"/>
      <name val="ＭＳ Ｐ明朝"/>
      <family val="1"/>
    </font>
    <font>
      <sz val="16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18"/>
      <name val="ＭＳ Ｐ明朝"/>
      <family val="1"/>
    </font>
    <font>
      <b/>
      <sz val="14"/>
      <color indexed="10"/>
      <name val="HG丸ｺﾞｼｯｸM-PRO"/>
      <family val="3"/>
    </font>
    <font>
      <b/>
      <sz val="14"/>
      <color indexed="10"/>
      <name val="HGPｺﾞｼｯｸE"/>
      <family val="3"/>
    </font>
    <font>
      <b/>
      <i/>
      <u val="single"/>
      <sz val="14"/>
      <color indexed="10"/>
      <name val="HGPｺﾞｼｯｸE"/>
      <family val="3"/>
    </font>
    <font>
      <b/>
      <i/>
      <sz val="26"/>
      <color indexed="10"/>
      <name val="HG丸ｺﾞｼｯｸM-PRO"/>
      <family val="3"/>
    </font>
    <font>
      <b/>
      <sz val="20"/>
      <color indexed="12"/>
      <name val="ＭＳ Ｐゴシック"/>
      <family val="3"/>
    </font>
    <font>
      <b/>
      <sz val="11"/>
      <color indexed="12"/>
      <name val="ＭＳ Ｐゴシック"/>
      <family val="3"/>
    </font>
    <font>
      <b/>
      <sz val="14"/>
      <name val="ＭＳ Ｐ明朝"/>
      <family val="1"/>
    </font>
    <font>
      <sz val="11"/>
      <color indexed="12"/>
      <name val="ＭＳ Ｐ明朝"/>
      <family val="1"/>
    </font>
    <font>
      <sz val="16"/>
      <name val="ＭＳ Ｐゴシック"/>
      <family val="3"/>
    </font>
    <font>
      <sz val="10.5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4"/>
      <color indexed="8"/>
      <name val="ＭＳ Ｐゴシック"/>
      <family val="3"/>
    </font>
    <font>
      <sz val="15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  <font>
      <sz val="14"/>
      <color theme="1"/>
      <name val="Calibri"/>
      <family val="3"/>
    </font>
    <font>
      <sz val="15"/>
      <color theme="1"/>
      <name val="Calibri"/>
      <family val="3"/>
    </font>
    <font>
      <sz val="12"/>
      <color theme="1"/>
      <name val="Calibri"/>
      <family val="3"/>
    </font>
    <font>
      <sz val="18"/>
      <color theme="1"/>
      <name val="Calibri"/>
      <family val="3"/>
    </font>
    <font>
      <sz val="9"/>
      <color theme="1"/>
      <name val="Calibri"/>
      <family val="3"/>
    </font>
    <font>
      <sz val="16"/>
      <color theme="1"/>
      <name val="Calibri"/>
      <family val="3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ck">
        <color indexed="10"/>
      </right>
      <top/>
      <bottom/>
    </border>
    <border>
      <left/>
      <right style="thin"/>
      <top style="thin"/>
      <bottom style="hair"/>
    </border>
    <border>
      <left/>
      <right style="thin"/>
      <top/>
      <bottom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/>
      <bottom style="thin"/>
    </border>
    <border>
      <left style="thick">
        <color indexed="10"/>
      </left>
      <right/>
      <top/>
      <bottom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/>
      <right/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dotted">
        <color indexed="12"/>
      </right>
      <top style="thin">
        <color indexed="12"/>
      </top>
      <bottom style="thin">
        <color indexed="12"/>
      </bottom>
    </border>
    <border>
      <left/>
      <right style="dotted">
        <color indexed="12"/>
      </right>
      <top style="thin">
        <color indexed="12"/>
      </top>
      <bottom style="thin">
        <color indexed="12"/>
      </bottom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 style="dotted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/>
      <top style="thin">
        <color indexed="12"/>
      </top>
      <bottom style="hair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hair">
        <color indexed="12"/>
      </bottom>
    </border>
    <border>
      <left/>
      <right/>
      <top style="thin">
        <color indexed="12"/>
      </top>
      <bottom style="hair">
        <color indexed="12"/>
      </bottom>
    </border>
    <border>
      <left style="thin">
        <color indexed="12"/>
      </left>
      <right style="dotted">
        <color indexed="12"/>
      </right>
      <top style="thin">
        <color indexed="12"/>
      </top>
      <bottom style="hair">
        <color indexed="12"/>
      </bottom>
    </border>
    <border>
      <left/>
      <right style="thin">
        <color indexed="12"/>
      </right>
      <top style="thin">
        <color indexed="12"/>
      </top>
      <bottom style="hair">
        <color indexed="12"/>
      </bottom>
    </border>
    <border>
      <left/>
      <right style="dotted">
        <color indexed="12"/>
      </right>
      <top style="thin">
        <color indexed="12"/>
      </top>
      <bottom style="hair">
        <color indexed="12"/>
      </bottom>
    </border>
    <border>
      <left style="dotted">
        <color indexed="12"/>
      </left>
      <right style="thin">
        <color indexed="12"/>
      </right>
      <top style="thin">
        <color indexed="12"/>
      </top>
      <bottom style="hair">
        <color indexed="12"/>
      </bottom>
    </border>
    <border>
      <left style="thin">
        <color indexed="12"/>
      </left>
      <right/>
      <top style="hair">
        <color indexed="12"/>
      </top>
      <bottom style="thin">
        <color indexed="48"/>
      </bottom>
    </border>
    <border>
      <left style="thin">
        <color indexed="12"/>
      </left>
      <right style="thin">
        <color indexed="12"/>
      </right>
      <top style="hair">
        <color indexed="12"/>
      </top>
      <bottom style="thin">
        <color indexed="48"/>
      </bottom>
    </border>
    <border>
      <left/>
      <right/>
      <top style="hair">
        <color indexed="12"/>
      </top>
      <bottom style="thin">
        <color indexed="48"/>
      </bottom>
    </border>
    <border>
      <left style="thin">
        <color indexed="12"/>
      </left>
      <right style="dotted">
        <color indexed="12"/>
      </right>
      <top style="hair">
        <color indexed="12"/>
      </top>
      <bottom style="thin">
        <color indexed="48"/>
      </bottom>
    </border>
    <border>
      <left/>
      <right style="thin">
        <color indexed="12"/>
      </right>
      <top style="hair">
        <color indexed="12"/>
      </top>
      <bottom style="thin">
        <color indexed="48"/>
      </bottom>
    </border>
    <border>
      <left/>
      <right style="dotted">
        <color indexed="12"/>
      </right>
      <top style="hair">
        <color indexed="12"/>
      </top>
      <bottom style="thin">
        <color indexed="48"/>
      </bottom>
    </border>
    <border>
      <left style="dotted">
        <color indexed="12"/>
      </left>
      <right style="thin">
        <color indexed="12"/>
      </right>
      <top style="hair">
        <color indexed="12"/>
      </top>
      <bottom style="thin">
        <color indexed="48"/>
      </bottom>
    </border>
    <border>
      <left style="thin">
        <color indexed="12"/>
      </left>
      <right/>
      <top style="thin">
        <color indexed="48"/>
      </top>
      <bottom style="hair">
        <color indexed="12"/>
      </bottom>
    </border>
    <border>
      <left style="thin">
        <color indexed="12"/>
      </left>
      <right style="thin">
        <color indexed="12"/>
      </right>
      <top style="thin">
        <color indexed="48"/>
      </top>
      <bottom style="hair">
        <color indexed="12"/>
      </bottom>
    </border>
    <border>
      <left/>
      <right/>
      <top style="thin">
        <color indexed="48"/>
      </top>
      <bottom style="hair">
        <color indexed="12"/>
      </bottom>
    </border>
    <border>
      <left style="thin">
        <color indexed="12"/>
      </left>
      <right style="dotted">
        <color indexed="12"/>
      </right>
      <top style="thin">
        <color indexed="48"/>
      </top>
      <bottom style="hair">
        <color indexed="12"/>
      </bottom>
    </border>
    <border>
      <left/>
      <right style="thin">
        <color indexed="12"/>
      </right>
      <top style="thin">
        <color indexed="48"/>
      </top>
      <bottom style="hair">
        <color indexed="12"/>
      </bottom>
    </border>
    <border>
      <left/>
      <right style="dotted">
        <color indexed="12"/>
      </right>
      <top style="thin">
        <color indexed="48"/>
      </top>
      <bottom style="hair">
        <color indexed="12"/>
      </bottom>
    </border>
    <border>
      <left style="dotted">
        <color indexed="12"/>
      </left>
      <right style="thin">
        <color indexed="12"/>
      </right>
      <top style="thin">
        <color indexed="48"/>
      </top>
      <bottom style="hair">
        <color indexed="12"/>
      </bottom>
    </border>
    <border>
      <left style="thin">
        <color indexed="12"/>
      </left>
      <right/>
      <top style="hair">
        <color indexed="12"/>
      </top>
      <bottom style="hair">
        <color indexed="12"/>
      </bottom>
    </border>
    <border>
      <left style="thin">
        <color indexed="12"/>
      </left>
      <right style="thin">
        <color indexed="12"/>
      </right>
      <top style="hair">
        <color indexed="12"/>
      </top>
      <bottom style="hair">
        <color indexed="12"/>
      </bottom>
    </border>
    <border>
      <left/>
      <right/>
      <top style="hair">
        <color indexed="12"/>
      </top>
      <bottom style="hair">
        <color indexed="12"/>
      </bottom>
    </border>
    <border>
      <left style="thin">
        <color indexed="12"/>
      </left>
      <right style="dotted">
        <color indexed="12"/>
      </right>
      <top style="hair">
        <color indexed="12"/>
      </top>
      <bottom style="hair">
        <color indexed="12"/>
      </bottom>
    </border>
    <border>
      <left/>
      <right style="thin">
        <color indexed="12"/>
      </right>
      <top style="hair">
        <color indexed="12"/>
      </top>
      <bottom style="hair">
        <color indexed="12"/>
      </bottom>
    </border>
    <border>
      <left/>
      <right style="dotted">
        <color indexed="12"/>
      </right>
      <top style="hair">
        <color indexed="12"/>
      </top>
      <bottom style="hair">
        <color indexed="12"/>
      </bottom>
    </border>
    <border>
      <left style="dotted">
        <color indexed="12"/>
      </left>
      <right style="thin">
        <color indexed="12"/>
      </right>
      <top style="hair">
        <color indexed="12"/>
      </top>
      <bottom style="hair">
        <color indexed="12"/>
      </bottom>
    </border>
    <border>
      <left style="thin">
        <color indexed="12"/>
      </left>
      <right/>
      <top style="hair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hair">
        <color indexed="12"/>
      </top>
      <bottom style="thin">
        <color indexed="12"/>
      </bottom>
    </border>
    <border>
      <left/>
      <right/>
      <top style="hair">
        <color indexed="12"/>
      </top>
      <bottom style="thin">
        <color indexed="12"/>
      </bottom>
    </border>
    <border>
      <left style="thin">
        <color indexed="12"/>
      </left>
      <right style="dotted">
        <color indexed="12"/>
      </right>
      <top style="hair">
        <color indexed="12"/>
      </top>
      <bottom style="thin">
        <color indexed="12"/>
      </bottom>
    </border>
    <border>
      <left/>
      <right style="thin">
        <color indexed="12"/>
      </right>
      <top style="hair">
        <color indexed="12"/>
      </top>
      <bottom style="thin">
        <color indexed="12"/>
      </bottom>
    </border>
    <border>
      <left/>
      <right style="dotted">
        <color indexed="12"/>
      </right>
      <top style="hair">
        <color indexed="12"/>
      </top>
      <bottom style="thin">
        <color indexed="12"/>
      </bottom>
    </border>
    <border>
      <left style="dotted">
        <color indexed="12"/>
      </left>
      <right style="thin">
        <color indexed="12"/>
      </right>
      <top style="hair">
        <color indexed="12"/>
      </top>
      <bottom style="thin">
        <color indexed="12"/>
      </bottom>
    </border>
    <border>
      <left style="thin"/>
      <right/>
      <top/>
      <bottom style="thin"/>
    </border>
    <border>
      <left style="thin"/>
      <right/>
      <top style="hair"/>
      <bottom/>
    </border>
    <border>
      <left style="hair"/>
      <right style="thin"/>
      <top style="hair"/>
      <bottom/>
    </border>
    <border>
      <left style="thin"/>
      <right/>
      <top style="thin"/>
      <bottom style="hair"/>
    </border>
    <border>
      <left style="hair"/>
      <right style="thin"/>
      <top style="thin"/>
      <bottom style="hair"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 style="thin"/>
      <right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/>
      <bottom style="thin"/>
    </border>
    <border>
      <left style="hair"/>
      <right/>
      <top style="thin"/>
      <bottom style="hair"/>
    </border>
    <border>
      <left style="thin"/>
      <right style="hair"/>
      <top style="thin"/>
      <bottom style="hair"/>
    </border>
    <border>
      <left style="hair"/>
      <right/>
      <top style="hair"/>
      <bottom style="hair"/>
    </border>
    <border>
      <left style="thin"/>
      <right style="hair"/>
      <top style="hair"/>
      <bottom style="hair"/>
    </border>
    <border>
      <left/>
      <right style="thin"/>
      <top style="hair"/>
      <bottom style="hair"/>
    </border>
    <border>
      <left style="hair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ck">
        <color indexed="10"/>
      </left>
      <right/>
      <top style="thick">
        <color indexed="10"/>
      </top>
      <bottom style="thick">
        <color indexed="10"/>
      </bottom>
    </border>
    <border>
      <left/>
      <right style="thick">
        <color indexed="10"/>
      </right>
      <top style="thick">
        <color indexed="10"/>
      </top>
      <bottom style="thick">
        <color indexed="10"/>
      </bottom>
    </border>
    <border>
      <left/>
      <right/>
      <top style="thick">
        <color indexed="10"/>
      </top>
      <bottom style="thick">
        <color indexed="10"/>
      </bottom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ck">
        <color indexed="10"/>
      </left>
      <right/>
      <top style="thick">
        <color indexed="10"/>
      </top>
      <bottom/>
    </border>
    <border>
      <left/>
      <right/>
      <top style="thick">
        <color indexed="10"/>
      </top>
      <bottom/>
    </border>
    <border>
      <left/>
      <right style="thick">
        <color indexed="10"/>
      </right>
      <top style="thick">
        <color indexed="10"/>
      </top>
      <bottom/>
    </border>
    <border>
      <left style="thick">
        <color indexed="10"/>
      </left>
      <right/>
      <top/>
      <bottom style="thick">
        <color indexed="10"/>
      </bottom>
    </border>
    <border>
      <left/>
      <right/>
      <top/>
      <bottom style="thick">
        <color indexed="10"/>
      </bottom>
    </border>
    <border>
      <left/>
      <right style="thick">
        <color indexed="10"/>
      </right>
      <top/>
      <bottom style="thick">
        <color indexed="10"/>
      </bottom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hair"/>
    </border>
    <border>
      <left/>
      <right/>
      <top style="hair"/>
      <bottom style="thin"/>
    </border>
    <border>
      <left style="thin"/>
      <right style="thin"/>
      <top/>
      <bottom/>
    </border>
    <border>
      <left/>
      <right/>
      <top style="hair"/>
      <bottom style="hair"/>
    </border>
    <border>
      <left/>
      <right/>
      <top style="hair"/>
      <bottom/>
    </border>
    <border>
      <left style="hair"/>
      <right/>
      <top style="hair"/>
      <bottom/>
    </border>
    <border>
      <left/>
      <right style="thin"/>
      <top style="hair"/>
      <bottom/>
    </border>
    <border>
      <left style="thin">
        <color indexed="12"/>
      </left>
      <right style="thin">
        <color indexed="12"/>
      </right>
      <top style="thin">
        <color indexed="12"/>
      </top>
      <bottom/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/>
      <right style="thin">
        <color indexed="12"/>
      </right>
      <top style="thin">
        <color indexed="12"/>
      </top>
      <bottom/>
    </border>
    <border>
      <left/>
      <right style="thin">
        <color indexed="12"/>
      </right>
      <top/>
      <bottom style="thin">
        <color indexed="12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63" fillId="32" borderId="0" applyNumberFormat="0" applyBorder="0" applyAlignment="0" applyProtection="0"/>
  </cellStyleXfs>
  <cellXfs count="396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1" fillId="0" borderId="11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distributed" vertical="center"/>
    </xf>
    <xf numFmtId="0" fontId="6" fillId="0" borderId="10" xfId="0" applyFont="1" applyBorder="1" applyAlignment="1">
      <alignment vertical="center"/>
    </xf>
    <xf numFmtId="0" fontId="6" fillId="0" borderId="14" xfId="0" applyFont="1" applyBorder="1" applyAlignment="1">
      <alignment horizontal="distributed" vertical="center" indent="1"/>
    </xf>
    <xf numFmtId="0" fontId="6" fillId="0" borderId="11" xfId="0" applyFont="1" applyBorder="1" applyAlignment="1">
      <alignment horizontal="distributed" vertical="center" indent="1"/>
    </xf>
    <xf numFmtId="0" fontId="4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33" borderId="10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horizontal="distributed" vertical="center" indent="1"/>
    </xf>
    <xf numFmtId="0" fontId="6" fillId="0" borderId="14" xfId="0" applyNumberFormat="1" applyFont="1" applyBorder="1" applyAlignment="1">
      <alignment horizontal="left" vertical="center" indent="2"/>
    </xf>
    <xf numFmtId="0" fontId="6" fillId="0" borderId="11" xfId="0" applyNumberFormat="1" applyFont="1" applyBorder="1" applyAlignment="1">
      <alignment horizontal="left" vertical="center" indent="2"/>
    </xf>
    <xf numFmtId="0" fontId="5" fillId="33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34" borderId="20" xfId="0" applyFill="1" applyBorder="1" applyAlignment="1" applyProtection="1">
      <alignment horizontal="center" vertical="center"/>
      <protection locked="0"/>
    </xf>
    <xf numFmtId="180" fontId="5" fillId="34" borderId="20" xfId="0" applyNumberFormat="1" applyFont="1" applyFill="1" applyBorder="1" applyAlignment="1" applyProtection="1">
      <alignment horizontal="center" vertical="center"/>
      <protection locked="0"/>
    </xf>
    <xf numFmtId="179" fontId="5" fillId="34" borderId="20" xfId="0" applyNumberFormat="1" applyFont="1" applyFill="1" applyBorder="1" applyAlignment="1" applyProtection="1">
      <alignment horizontal="center" vertical="center"/>
      <protection locked="0"/>
    </xf>
    <xf numFmtId="0" fontId="0" fillId="34" borderId="21" xfId="0" applyFill="1" applyBorder="1" applyAlignment="1" applyProtection="1">
      <alignment horizontal="center" vertical="center"/>
      <protection locked="0"/>
    </xf>
    <xf numFmtId="180" fontId="5" fillId="34" borderId="21" xfId="0" applyNumberFormat="1" applyFont="1" applyFill="1" applyBorder="1" applyAlignment="1" applyProtection="1">
      <alignment horizontal="center" vertical="center"/>
      <protection locked="0"/>
    </xf>
    <xf numFmtId="179" fontId="5" fillId="34" borderId="21" xfId="0" applyNumberFormat="1" applyFont="1" applyFill="1" applyBorder="1" applyAlignment="1" applyProtection="1">
      <alignment horizontal="center" vertical="center"/>
      <protection locked="0"/>
    </xf>
    <xf numFmtId="0" fontId="0" fillId="34" borderId="22" xfId="0" applyFill="1" applyBorder="1" applyAlignment="1" applyProtection="1">
      <alignment horizontal="center" vertical="center"/>
      <protection locked="0"/>
    </xf>
    <xf numFmtId="180" fontId="5" fillId="34" borderId="22" xfId="0" applyNumberFormat="1" applyFont="1" applyFill="1" applyBorder="1" applyAlignment="1" applyProtection="1">
      <alignment horizontal="center" vertical="center"/>
      <protection locked="0"/>
    </xf>
    <xf numFmtId="179" fontId="5" fillId="34" borderId="22" xfId="0" applyNumberFormat="1" applyFont="1" applyFill="1" applyBorder="1" applyAlignment="1" applyProtection="1">
      <alignment horizontal="center" vertical="center"/>
      <protection locked="0"/>
    </xf>
    <xf numFmtId="0" fontId="5" fillId="33" borderId="20" xfId="0" applyFont="1" applyFill="1" applyBorder="1" applyAlignment="1" applyProtection="1">
      <alignment horizontal="center" vertical="center"/>
      <protection locked="0"/>
    </xf>
    <xf numFmtId="0" fontId="5" fillId="33" borderId="21" xfId="0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34" borderId="22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10" xfId="0" applyFont="1" applyFill="1" applyBorder="1" applyAlignment="1" applyProtection="1">
      <alignment horizontal="center" vertical="center" shrinkToFit="1"/>
      <protection locked="0"/>
    </xf>
    <xf numFmtId="0" fontId="0" fillId="33" borderId="25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Alignment="1" applyProtection="1">
      <alignment horizontal="center" vertical="center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6" fillId="0" borderId="27" xfId="0" applyFont="1" applyFill="1" applyBorder="1" applyAlignment="1" applyProtection="1">
      <alignment horizontal="center" vertical="center" wrapText="1"/>
      <protection/>
    </xf>
    <xf numFmtId="178" fontId="6" fillId="0" borderId="27" xfId="0" applyNumberFormat="1" applyFont="1" applyFill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34" borderId="30" xfId="0" applyFont="1" applyFill="1" applyBorder="1" applyAlignment="1" applyProtection="1">
      <alignment horizontal="center" vertical="center" wrapText="1"/>
      <protection/>
    </xf>
    <xf numFmtId="0" fontId="6" fillId="34" borderId="31" xfId="0" applyFont="1" applyFill="1" applyBorder="1" applyAlignment="1" applyProtection="1">
      <alignment horizontal="center" vertical="center" wrapText="1"/>
      <protection/>
    </xf>
    <xf numFmtId="0" fontId="6" fillId="34" borderId="27" xfId="0" applyFont="1" applyFill="1" applyBorder="1" applyAlignment="1" applyProtection="1">
      <alignment horizontal="center" vertical="center" wrapText="1"/>
      <protection/>
    </xf>
    <xf numFmtId="0" fontId="6" fillId="34" borderId="29" xfId="0" applyFont="1" applyFill="1" applyBorder="1" applyAlignment="1" applyProtection="1">
      <alignment horizontal="center" vertical="center" wrapText="1"/>
      <protection/>
    </xf>
    <xf numFmtId="0" fontId="6" fillId="34" borderId="32" xfId="0" applyFont="1" applyFill="1" applyBorder="1" applyAlignment="1" applyProtection="1">
      <alignment horizontal="center" vertical="center" wrapText="1"/>
      <protection/>
    </xf>
    <xf numFmtId="0" fontId="20" fillId="0" borderId="26" xfId="0" applyFont="1" applyFill="1" applyBorder="1" applyAlignment="1" applyProtection="1">
      <alignment horizontal="right" vertical="center"/>
      <protection/>
    </xf>
    <xf numFmtId="0" fontId="6" fillId="34" borderId="28" xfId="0" applyFont="1" applyFill="1" applyBorder="1" applyAlignment="1" applyProtection="1">
      <alignment vertical="center"/>
      <protection/>
    </xf>
    <xf numFmtId="0" fontId="6" fillId="34" borderId="27" xfId="0" applyNumberFormat="1" applyFont="1" applyFill="1" applyBorder="1" applyAlignment="1" applyProtection="1">
      <alignment horizontal="right" vertical="center"/>
      <protection/>
    </xf>
    <xf numFmtId="0" fontId="6" fillId="0" borderId="26" xfId="0" applyFont="1" applyFill="1" applyBorder="1" applyAlignment="1" applyProtection="1">
      <alignment horizontal="distributed" vertical="center"/>
      <protection/>
    </xf>
    <xf numFmtId="0" fontId="6" fillId="0" borderId="27" xfId="0" applyFont="1" applyFill="1" applyBorder="1" applyAlignment="1" applyProtection="1">
      <alignment horizontal="center" vertical="center" shrinkToFit="1"/>
      <protection/>
    </xf>
    <xf numFmtId="176" fontId="6" fillId="0" borderId="27" xfId="0" applyNumberFormat="1" applyFont="1" applyFill="1" applyBorder="1" applyAlignment="1" applyProtection="1">
      <alignment horizontal="center" vertical="center"/>
      <protection/>
    </xf>
    <xf numFmtId="179" fontId="6" fillId="0" borderId="27" xfId="0" applyNumberFormat="1" applyFont="1" applyFill="1" applyBorder="1" applyAlignment="1" applyProtection="1">
      <alignment horizontal="center" vertical="center"/>
      <protection/>
    </xf>
    <xf numFmtId="0" fontId="6" fillId="34" borderId="28" xfId="0" applyFont="1" applyFill="1" applyBorder="1" applyAlignment="1" applyProtection="1">
      <alignment horizontal="center" vertical="center"/>
      <protection/>
    </xf>
    <xf numFmtId="0" fontId="6" fillId="0" borderId="29" xfId="0" applyFont="1" applyFill="1" applyBorder="1" applyAlignment="1" applyProtection="1">
      <alignment horizontal="distributed" vertical="center"/>
      <protection/>
    </xf>
    <xf numFmtId="0" fontId="6" fillId="34" borderId="26" xfId="0" applyFont="1" applyFill="1" applyBorder="1" applyAlignment="1" applyProtection="1">
      <alignment horizontal="center" vertical="center" shrinkToFit="1"/>
      <protection/>
    </xf>
    <xf numFmtId="0" fontId="6" fillId="34" borderId="27" xfId="0" applyFont="1" applyFill="1" applyBorder="1" applyAlignment="1" applyProtection="1">
      <alignment horizontal="center" vertical="center"/>
      <protection/>
    </xf>
    <xf numFmtId="0" fontId="6" fillId="0" borderId="27" xfId="0" applyFont="1" applyFill="1" applyBorder="1" applyAlignment="1" applyProtection="1">
      <alignment horizontal="distributed" vertical="center"/>
      <protection/>
    </xf>
    <xf numFmtId="0" fontId="6" fillId="0" borderId="31" xfId="0" applyFont="1" applyFill="1" applyBorder="1" applyAlignment="1" applyProtection="1">
      <alignment horizontal="center" vertical="center" shrinkToFit="1"/>
      <protection/>
    </xf>
    <xf numFmtId="0" fontId="6" fillId="0" borderId="26" xfId="0" applyFont="1" applyFill="1" applyBorder="1" applyAlignment="1" applyProtection="1">
      <alignment horizontal="right" vertical="center"/>
      <protection/>
    </xf>
    <xf numFmtId="0" fontId="6" fillId="34" borderId="30" xfId="0" applyFont="1" applyFill="1" applyBorder="1" applyAlignment="1" applyProtection="1">
      <alignment horizontal="center" vertical="center"/>
      <protection/>
    </xf>
    <xf numFmtId="0" fontId="6" fillId="0" borderId="27" xfId="0" applyFont="1" applyFill="1" applyBorder="1" applyAlignment="1" applyProtection="1">
      <alignment horizontal="right" vertical="center"/>
      <protection/>
    </xf>
    <xf numFmtId="0" fontId="6" fillId="34" borderId="31" xfId="0" applyFont="1" applyFill="1" applyBorder="1" applyAlignment="1" applyProtection="1">
      <alignment horizontal="center" vertical="center"/>
      <protection/>
    </xf>
    <xf numFmtId="0" fontId="6" fillId="34" borderId="29" xfId="0" applyFont="1" applyFill="1" applyBorder="1" applyAlignment="1" applyProtection="1">
      <alignment horizontal="center" vertical="center"/>
      <protection/>
    </xf>
    <xf numFmtId="0" fontId="6" fillId="34" borderId="32" xfId="0" applyFont="1" applyFill="1" applyBorder="1" applyAlignment="1" applyProtection="1">
      <alignment horizontal="center" vertical="center"/>
      <protection/>
    </xf>
    <xf numFmtId="0" fontId="6" fillId="34" borderId="27" xfId="0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20" fillId="0" borderId="33" xfId="0" applyFont="1" applyFill="1" applyBorder="1" applyAlignment="1" applyProtection="1">
      <alignment horizontal="right" vertical="center"/>
      <protection/>
    </xf>
    <xf numFmtId="0" fontId="6" fillId="34" borderId="34" xfId="0" applyFont="1" applyFill="1" applyBorder="1" applyAlignment="1" applyProtection="1">
      <alignment vertical="center"/>
      <protection/>
    </xf>
    <xf numFmtId="0" fontId="6" fillId="34" borderId="35" xfId="0" applyNumberFormat="1" applyFont="1" applyFill="1" applyBorder="1" applyAlignment="1" applyProtection="1">
      <alignment horizontal="right" vertical="center"/>
      <protection/>
    </xf>
    <xf numFmtId="0" fontId="6" fillId="0" borderId="33" xfId="0" applyFont="1" applyFill="1" applyBorder="1" applyAlignment="1" applyProtection="1">
      <alignment horizontal="distributed" vertical="center"/>
      <protection/>
    </xf>
    <xf numFmtId="0" fontId="6" fillId="0" borderId="35" xfId="0" applyFont="1" applyFill="1" applyBorder="1" applyAlignment="1" applyProtection="1">
      <alignment horizontal="center" vertical="center" shrinkToFit="1"/>
      <protection/>
    </xf>
    <xf numFmtId="176" fontId="6" fillId="0" borderId="35" xfId="0" applyNumberFormat="1" applyFont="1" applyFill="1" applyBorder="1" applyAlignment="1" applyProtection="1">
      <alignment horizontal="center" vertical="center"/>
      <protection/>
    </xf>
    <xf numFmtId="179" fontId="6" fillId="0" borderId="35" xfId="0" applyNumberFormat="1" applyFont="1" applyFill="1" applyBorder="1" applyAlignment="1" applyProtection="1">
      <alignment horizontal="center" vertical="center"/>
      <protection/>
    </xf>
    <xf numFmtId="0" fontId="6" fillId="34" borderId="34" xfId="0" applyFont="1" applyFill="1" applyBorder="1" applyAlignment="1" applyProtection="1">
      <alignment horizontal="center" vertical="center"/>
      <protection/>
    </xf>
    <xf numFmtId="0" fontId="6" fillId="0" borderId="36" xfId="0" applyFont="1" applyFill="1" applyBorder="1" applyAlignment="1" applyProtection="1">
      <alignment horizontal="distributed" vertical="center"/>
      <protection/>
    </xf>
    <xf numFmtId="0" fontId="6" fillId="34" borderId="33" xfId="0" applyFont="1" applyFill="1" applyBorder="1" applyAlignment="1" applyProtection="1">
      <alignment horizontal="center" vertical="center" shrinkToFit="1"/>
      <protection/>
    </xf>
    <xf numFmtId="0" fontId="6" fillId="34" borderId="35" xfId="0" applyFont="1" applyFill="1" applyBorder="1" applyAlignment="1" applyProtection="1">
      <alignment horizontal="center" vertical="center"/>
      <protection/>
    </xf>
    <xf numFmtId="0" fontId="6" fillId="0" borderId="35" xfId="0" applyFont="1" applyFill="1" applyBorder="1" applyAlignment="1" applyProtection="1">
      <alignment horizontal="distributed" vertical="center"/>
      <protection/>
    </xf>
    <xf numFmtId="0" fontId="6" fillId="0" borderId="37" xfId="0" applyFont="1" applyFill="1" applyBorder="1" applyAlignment="1" applyProtection="1">
      <alignment horizontal="center" vertical="center" shrinkToFit="1"/>
      <protection/>
    </xf>
    <xf numFmtId="0" fontId="6" fillId="0" borderId="33" xfId="0" applyFont="1" applyFill="1" applyBorder="1" applyAlignment="1" applyProtection="1">
      <alignment horizontal="right" vertical="center"/>
      <protection/>
    </xf>
    <xf numFmtId="0" fontId="6" fillId="34" borderId="38" xfId="0" applyFont="1" applyFill="1" applyBorder="1" applyAlignment="1" applyProtection="1">
      <alignment horizontal="center" vertical="center"/>
      <protection/>
    </xf>
    <xf numFmtId="0" fontId="6" fillId="0" borderId="35" xfId="0" applyFont="1" applyFill="1" applyBorder="1" applyAlignment="1" applyProtection="1">
      <alignment horizontal="right" vertical="center"/>
      <protection/>
    </xf>
    <xf numFmtId="0" fontId="6" fillId="34" borderId="37" xfId="0" applyFont="1" applyFill="1" applyBorder="1" applyAlignment="1" applyProtection="1">
      <alignment horizontal="center" vertical="center"/>
      <protection/>
    </xf>
    <xf numFmtId="0" fontId="6" fillId="34" borderId="36" xfId="0" applyFont="1" applyFill="1" applyBorder="1" applyAlignment="1" applyProtection="1">
      <alignment horizontal="center" vertical="center"/>
      <protection/>
    </xf>
    <xf numFmtId="0" fontId="6" fillId="34" borderId="39" xfId="0" applyFont="1" applyFill="1" applyBorder="1" applyAlignment="1" applyProtection="1">
      <alignment horizontal="center" vertical="center"/>
      <protection/>
    </xf>
    <xf numFmtId="0" fontId="6" fillId="34" borderId="35" xfId="0" applyFont="1" applyFill="1" applyBorder="1" applyAlignment="1" applyProtection="1">
      <alignment horizontal="right" vertical="center"/>
      <protection/>
    </xf>
    <xf numFmtId="0" fontId="20" fillId="0" borderId="40" xfId="0" applyFont="1" applyFill="1" applyBorder="1" applyAlignment="1" applyProtection="1">
      <alignment horizontal="right" vertical="center"/>
      <protection/>
    </xf>
    <xf numFmtId="0" fontId="6" fillId="34" borderId="41" xfId="0" applyFont="1" applyFill="1" applyBorder="1" applyAlignment="1" applyProtection="1">
      <alignment vertical="center"/>
      <protection/>
    </xf>
    <xf numFmtId="0" fontId="6" fillId="34" borderId="42" xfId="0" applyNumberFormat="1" applyFont="1" applyFill="1" applyBorder="1" applyAlignment="1" applyProtection="1">
      <alignment horizontal="right" vertical="center"/>
      <protection/>
    </xf>
    <xf numFmtId="0" fontId="6" fillId="0" borderId="40" xfId="0" applyFont="1" applyFill="1" applyBorder="1" applyAlignment="1" applyProtection="1">
      <alignment horizontal="distributed" vertical="center"/>
      <protection/>
    </xf>
    <xf numFmtId="0" fontId="6" fillId="0" borderId="42" xfId="0" applyFont="1" applyFill="1" applyBorder="1" applyAlignment="1" applyProtection="1">
      <alignment horizontal="center" vertical="center" shrinkToFit="1"/>
      <protection/>
    </xf>
    <xf numFmtId="176" fontId="6" fillId="0" borderId="42" xfId="0" applyNumberFormat="1" applyFont="1" applyFill="1" applyBorder="1" applyAlignment="1" applyProtection="1">
      <alignment horizontal="center" vertical="center"/>
      <protection/>
    </xf>
    <xf numFmtId="179" fontId="6" fillId="0" borderId="42" xfId="0" applyNumberFormat="1" applyFont="1" applyFill="1" applyBorder="1" applyAlignment="1" applyProtection="1">
      <alignment horizontal="center" vertical="center"/>
      <protection/>
    </xf>
    <xf numFmtId="0" fontId="6" fillId="34" borderId="41" xfId="0" applyFont="1" applyFill="1" applyBorder="1" applyAlignment="1" applyProtection="1">
      <alignment horizontal="center" vertical="center"/>
      <protection/>
    </xf>
    <xf numFmtId="0" fontId="6" fillId="0" borderId="43" xfId="0" applyFont="1" applyFill="1" applyBorder="1" applyAlignment="1" applyProtection="1">
      <alignment horizontal="distributed" vertical="center"/>
      <protection/>
    </xf>
    <xf numFmtId="0" fontId="6" fillId="34" borderId="40" xfId="0" applyFont="1" applyFill="1" applyBorder="1" applyAlignment="1" applyProtection="1">
      <alignment horizontal="center" vertical="center" shrinkToFit="1"/>
      <protection/>
    </xf>
    <xf numFmtId="0" fontId="6" fillId="34" borderId="42" xfId="0" applyFont="1" applyFill="1" applyBorder="1" applyAlignment="1" applyProtection="1">
      <alignment horizontal="center" vertical="center"/>
      <protection/>
    </xf>
    <xf numFmtId="0" fontId="6" fillId="0" borderId="42" xfId="0" applyFont="1" applyFill="1" applyBorder="1" applyAlignment="1" applyProtection="1">
      <alignment horizontal="distributed" vertical="center"/>
      <protection/>
    </xf>
    <xf numFmtId="0" fontId="6" fillId="0" borderId="44" xfId="0" applyFont="1" applyFill="1" applyBorder="1" applyAlignment="1" applyProtection="1">
      <alignment horizontal="center" vertical="center" shrinkToFit="1"/>
      <protection/>
    </xf>
    <xf numFmtId="0" fontId="6" fillId="0" borderId="40" xfId="0" applyFont="1" applyFill="1" applyBorder="1" applyAlignment="1" applyProtection="1">
      <alignment horizontal="right" vertical="center"/>
      <protection/>
    </xf>
    <xf numFmtId="0" fontId="6" fillId="34" borderId="45" xfId="0" applyFont="1" applyFill="1" applyBorder="1" applyAlignment="1" applyProtection="1">
      <alignment horizontal="center" vertical="center"/>
      <protection/>
    </xf>
    <xf numFmtId="0" fontId="6" fillId="0" borderId="42" xfId="0" applyFont="1" applyFill="1" applyBorder="1" applyAlignment="1" applyProtection="1">
      <alignment horizontal="right" vertical="center"/>
      <protection/>
    </xf>
    <xf numFmtId="0" fontId="6" fillId="34" borderId="44" xfId="0" applyFont="1" applyFill="1" applyBorder="1" applyAlignment="1" applyProtection="1">
      <alignment horizontal="center" vertical="center"/>
      <protection/>
    </xf>
    <xf numFmtId="0" fontId="6" fillId="34" borderId="43" xfId="0" applyFont="1" applyFill="1" applyBorder="1" applyAlignment="1" applyProtection="1">
      <alignment horizontal="center" vertical="center"/>
      <protection/>
    </xf>
    <xf numFmtId="0" fontId="6" fillId="34" borderId="46" xfId="0" applyFont="1" applyFill="1" applyBorder="1" applyAlignment="1" applyProtection="1">
      <alignment horizontal="center" vertical="center"/>
      <protection/>
    </xf>
    <xf numFmtId="0" fontId="6" fillId="34" borderId="42" xfId="0" applyFont="1" applyFill="1" applyBorder="1" applyAlignment="1" applyProtection="1">
      <alignment horizontal="right" vertical="center"/>
      <protection/>
    </xf>
    <xf numFmtId="0" fontId="20" fillId="0" borderId="47" xfId="0" applyFont="1" applyFill="1" applyBorder="1" applyAlignment="1" applyProtection="1">
      <alignment horizontal="right" vertical="center"/>
      <protection/>
    </xf>
    <xf numFmtId="0" fontId="6" fillId="34" borderId="48" xfId="0" applyFont="1" applyFill="1" applyBorder="1" applyAlignment="1" applyProtection="1">
      <alignment vertical="center"/>
      <protection/>
    </xf>
    <xf numFmtId="0" fontId="6" fillId="34" borderId="49" xfId="0" applyNumberFormat="1" applyFont="1" applyFill="1" applyBorder="1" applyAlignment="1" applyProtection="1">
      <alignment horizontal="right" vertical="center"/>
      <protection/>
    </xf>
    <xf numFmtId="0" fontId="6" fillId="0" borderId="47" xfId="0" applyFont="1" applyFill="1" applyBorder="1" applyAlignment="1" applyProtection="1">
      <alignment horizontal="distributed" vertical="center"/>
      <protection/>
    </xf>
    <xf numFmtId="0" fontId="6" fillId="0" borderId="49" xfId="0" applyFont="1" applyFill="1" applyBorder="1" applyAlignment="1" applyProtection="1">
      <alignment horizontal="center" vertical="center" shrinkToFit="1"/>
      <protection/>
    </xf>
    <xf numFmtId="176" fontId="6" fillId="0" borderId="49" xfId="0" applyNumberFormat="1" applyFont="1" applyFill="1" applyBorder="1" applyAlignment="1" applyProtection="1">
      <alignment horizontal="center" vertical="center"/>
      <protection/>
    </xf>
    <xf numFmtId="179" fontId="6" fillId="0" borderId="49" xfId="0" applyNumberFormat="1" applyFont="1" applyFill="1" applyBorder="1" applyAlignment="1" applyProtection="1">
      <alignment horizontal="center" vertical="center"/>
      <protection/>
    </xf>
    <xf numFmtId="0" fontId="6" fillId="34" borderId="48" xfId="0" applyFont="1" applyFill="1" applyBorder="1" applyAlignment="1" applyProtection="1">
      <alignment horizontal="center" vertical="center"/>
      <protection/>
    </xf>
    <xf numFmtId="0" fontId="6" fillId="0" borderId="50" xfId="0" applyFont="1" applyFill="1" applyBorder="1" applyAlignment="1" applyProtection="1">
      <alignment horizontal="distributed" vertical="center"/>
      <protection/>
    </xf>
    <xf numFmtId="0" fontId="6" fillId="34" borderId="47" xfId="0" applyFont="1" applyFill="1" applyBorder="1" applyAlignment="1" applyProtection="1">
      <alignment horizontal="center" vertical="center" shrinkToFit="1"/>
      <protection/>
    </xf>
    <xf numFmtId="0" fontId="6" fillId="34" borderId="49" xfId="0" applyFont="1" applyFill="1" applyBorder="1" applyAlignment="1" applyProtection="1">
      <alignment horizontal="center" vertical="center"/>
      <protection/>
    </xf>
    <xf numFmtId="0" fontId="6" fillId="0" borderId="49" xfId="0" applyFont="1" applyFill="1" applyBorder="1" applyAlignment="1" applyProtection="1">
      <alignment horizontal="distributed" vertical="center"/>
      <protection/>
    </xf>
    <xf numFmtId="0" fontId="6" fillId="0" borderId="51" xfId="0" applyFont="1" applyFill="1" applyBorder="1" applyAlignment="1" applyProtection="1">
      <alignment horizontal="center" vertical="center" shrinkToFit="1"/>
      <protection/>
    </xf>
    <xf numFmtId="0" fontId="6" fillId="0" borderId="47" xfId="0" applyFont="1" applyFill="1" applyBorder="1" applyAlignment="1" applyProtection="1">
      <alignment horizontal="right" vertical="center"/>
      <protection/>
    </xf>
    <xf numFmtId="0" fontId="6" fillId="34" borderId="52" xfId="0" applyFont="1" applyFill="1" applyBorder="1" applyAlignment="1" applyProtection="1">
      <alignment horizontal="center" vertical="center"/>
      <protection/>
    </xf>
    <xf numFmtId="0" fontId="6" fillId="0" borderId="49" xfId="0" applyFont="1" applyFill="1" applyBorder="1" applyAlignment="1" applyProtection="1">
      <alignment horizontal="right" vertical="center"/>
      <protection/>
    </xf>
    <xf numFmtId="0" fontId="6" fillId="34" borderId="51" xfId="0" applyFont="1" applyFill="1" applyBorder="1" applyAlignment="1" applyProtection="1">
      <alignment horizontal="center" vertical="center"/>
      <protection/>
    </xf>
    <xf numFmtId="0" fontId="6" fillId="34" borderId="50" xfId="0" applyFont="1" applyFill="1" applyBorder="1" applyAlignment="1" applyProtection="1">
      <alignment horizontal="center" vertical="center"/>
      <protection/>
    </xf>
    <xf numFmtId="0" fontId="6" fillId="34" borderId="53" xfId="0" applyFont="1" applyFill="1" applyBorder="1" applyAlignment="1" applyProtection="1">
      <alignment horizontal="center" vertical="center"/>
      <protection/>
    </xf>
    <xf numFmtId="0" fontId="6" fillId="34" borderId="49" xfId="0" applyFont="1" applyFill="1" applyBorder="1" applyAlignment="1" applyProtection="1">
      <alignment horizontal="right" vertical="center"/>
      <protection/>
    </xf>
    <xf numFmtId="0" fontId="20" fillId="0" borderId="54" xfId="0" applyFont="1" applyFill="1" applyBorder="1" applyAlignment="1" applyProtection="1">
      <alignment horizontal="right" vertical="center"/>
      <protection/>
    </xf>
    <xf numFmtId="0" fontId="6" fillId="34" borderId="55" xfId="0" applyFont="1" applyFill="1" applyBorder="1" applyAlignment="1" applyProtection="1">
      <alignment vertical="center"/>
      <protection/>
    </xf>
    <xf numFmtId="0" fontId="6" fillId="34" borderId="56" xfId="0" applyNumberFormat="1" applyFont="1" applyFill="1" applyBorder="1" applyAlignment="1" applyProtection="1">
      <alignment horizontal="right" vertical="center"/>
      <protection/>
    </xf>
    <xf numFmtId="0" fontId="6" fillId="0" borderId="54" xfId="0" applyFont="1" applyFill="1" applyBorder="1" applyAlignment="1" applyProtection="1">
      <alignment horizontal="distributed" vertical="center"/>
      <protection/>
    </xf>
    <xf numFmtId="0" fontId="6" fillId="0" borderId="56" xfId="0" applyFont="1" applyFill="1" applyBorder="1" applyAlignment="1" applyProtection="1">
      <alignment horizontal="center" vertical="center" shrinkToFit="1"/>
      <protection/>
    </xf>
    <xf numFmtId="176" fontId="6" fillId="0" borderId="56" xfId="0" applyNumberFormat="1" applyFont="1" applyFill="1" applyBorder="1" applyAlignment="1" applyProtection="1">
      <alignment horizontal="center" vertical="center"/>
      <protection/>
    </xf>
    <xf numFmtId="179" fontId="6" fillId="0" borderId="56" xfId="0" applyNumberFormat="1" applyFont="1" applyFill="1" applyBorder="1" applyAlignment="1" applyProtection="1">
      <alignment horizontal="center" vertical="center"/>
      <protection/>
    </xf>
    <xf numFmtId="0" fontId="6" fillId="34" borderId="55" xfId="0" applyFont="1" applyFill="1" applyBorder="1" applyAlignment="1" applyProtection="1">
      <alignment horizontal="center" vertical="center"/>
      <protection/>
    </xf>
    <xf numFmtId="0" fontId="6" fillId="0" borderId="57" xfId="0" applyFont="1" applyFill="1" applyBorder="1" applyAlignment="1" applyProtection="1">
      <alignment horizontal="distributed" vertical="center"/>
      <protection/>
    </xf>
    <xf numFmtId="0" fontId="6" fillId="34" borderId="54" xfId="0" applyFont="1" applyFill="1" applyBorder="1" applyAlignment="1" applyProtection="1">
      <alignment horizontal="center" vertical="center" shrinkToFit="1"/>
      <protection/>
    </xf>
    <xf numFmtId="0" fontId="6" fillId="34" borderId="56" xfId="0" applyFont="1" applyFill="1" applyBorder="1" applyAlignment="1" applyProtection="1">
      <alignment horizontal="center" vertical="center"/>
      <protection/>
    </xf>
    <xf numFmtId="0" fontId="6" fillId="0" borderId="56" xfId="0" applyFont="1" applyFill="1" applyBorder="1" applyAlignment="1" applyProtection="1">
      <alignment horizontal="distributed" vertical="center"/>
      <protection/>
    </xf>
    <xf numFmtId="0" fontId="6" fillId="0" borderId="58" xfId="0" applyFont="1" applyFill="1" applyBorder="1" applyAlignment="1" applyProtection="1">
      <alignment horizontal="center" vertical="center" shrinkToFit="1"/>
      <protection/>
    </xf>
    <xf numFmtId="0" fontId="6" fillId="0" borderId="54" xfId="0" applyFont="1" applyFill="1" applyBorder="1" applyAlignment="1" applyProtection="1">
      <alignment horizontal="right" vertical="center"/>
      <protection/>
    </xf>
    <xf numFmtId="0" fontId="6" fillId="34" borderId="59" xfId="0" applyFont="1" applyFill="1" applyBorder="1" applyAlignment="1" applyProtection="1">
      <alignment horizontal="center" vertical="center"/>
      <protection/>
    </xf>
    <xf numFmtId="0" fontId="6" fillId="0" borderId="56" xfId="0" applyFont="1" applyFill="1" applyBorder="1" applyAlignment="1" applyProtection="1">
      <alignment horizontal="right" vertical="center"/>
      <protection/>
    </xf>
    <xf numFmtId="0" fontId="6" fillId="34" borderId="58" xfId="0" applyFont="1" applyFill="1" applyBorder="1" applyAlignment="1" applyProtection="1">
      <alignment horizontal="center" vertical="center"/>
      <protection/>
    </xf>
    <xf numFmtId="0" fontId="6" fillId="34" borderId="57" xfId="0" applyFont="1" applyFill="1" applyBorder="1" applyAlignment="1" applyProtection="1">
      <alignment horizontal="center" vertical="center"/>
      <protection/>
    </xf>
    <xf numFmtId="0" fontId="6" fillId="34" borderId="60" xfId="0" applyFont="1" applyFill="1" applyBorder="1" applyAlignment="1" applyProtection="1">
      <alignment horizontal="center" vertical="center"/>
      <protection/>
    </xf>
    <xf numFmtId="0" fontId="6" fillId="34" borderId="56" xfId="0" applyFont="1" applyFill="1" applyBorder="1" applyAlignment="1" applyProtection="1">
      <alignment horizontal="right" vertical="center"/>
      <protection/>
    </xf>
    <xf numFmtId="0" fontId="20" fillId="0" borderId="61" xfId="0" applyFont="1" applyFill="1" applyBorder="1" applyAlignment="1" applyProtection="1">
      <alignment horizontal="right" vertical="center"/>
      <protection/>
    </xf>
    <xf numFmtId="0" fontId="6" fillId="34" borderId="62" xfId="0" applyFont="1" applyFill="1" applyBorder="1" applyAlignment="1" applyProtection="1">
      <alignment vertical="center"/>
      <protection/>
    </xf>
    <xf numFmtId="0" fontId="6" fillId="34" borderId="63" xfId="0" applyNumberFormat="1" applyFont="1" applyFill="1" applyBorder="1" applyAlignment="1" applyProtection="1">
      <alignment horizontal="right" vertical="center"/>
      <protection/>
    </xf>
    <xf numFmtId="0" fontId="6" fillId="0" borderId="61" xfId="0" applyFont="1" applyFill="1" applyBorder="1" applyAlignment="1" applyProtection="1">
      <alignment horizontal="distributed" vertical="center"/>
      <protection/>
    </xf>
    <xf numFmtId="0" fontId="6" fillId="0" borderId="63" xfId="0" applyFont="1" applyFill="1" applyBorder="1" applyAlignment="1" applyProtection="1">
      <alignment horizontal="center" vertical="center" shrinkToFit="1"/>
      <protection/>
    </xf>
    <xf numFmtId="176" fontId="6" fillId="0" borderId="63" xfId="0" applyNumberFormat="1" applyFont="1" applyFill="1" applyBorder="1" applyAlignment="1" applyProtection="1">
      <alignment horizontal="center" vertical="center"/>
      <protection/>
    </xf>
    <xf numFmtId="179" fontId="6" fillId="0" borderId="63" xfId="0" applyNumberFormat="1" applyFont="1" applyFill="1" applyBorder="1" applyAlignment="1" applyProtection="1">
      <alignment horizontal="center" vertical="center"/>
      <protection/>
    </xf>
    <xf numFmtId="0" fontId="6" fillId="34" borderId="62" xfId="0" applyFont="1" applyFill="1" applyBorder="1" applyAlignment="1" applyProtection="1">
      <alignment horizontal="center" vertical="center"/>
      <protection/>
    </xf>
    <xf numFmtId="0" fontId="6" fillId="0" borderId="64" xfId="0" applyFont="1" applyFill="1" applyBorder="1" applyAlignment="1" applyProtection="1">
      <alignment horizontal="distributed" vertical="center"/>
      <protection/>
    </xf>
    <xf numFmtId="0" fontId="6" fillId="34" borderId="61" xfId="0" applyFont="1" applyFill="1" applyBorder="1" applyAlignment="1" applyProtection="1">
      <alignment horizontal="center" vertical="center" shrinkToFit="1"/>
      <protection/>
    </xf>
    <xf numFmtId="0" fontId="6" fillId="34" borderId="63" xfId="0" applyFont="1" applyFill="1" applyBorder="1" applyAlignment="1" applyProtection="1">
      <alignment horizontal="center" vertical="center"/>
      <protection/>
    </xf>
    <xf numFmtId="0" fontId="6" fillId="0" borderId="63" xfId="0" applyFont="1" applyFill="1" applyBorder="1" applyAlignment="1" applyProtection="1">
      <alignment horizontal="distributed" vertical="center"/>
      <protection/>
    </xf>
    <xf numFmtId="0" fontId="6" fillId="0" borderId="65" xfId="0" applyFont="1" applyFill="1" applyBorder="1" applyAlignment="1" applyProtection="1">
      <alignment horizontal="center" vertical="center" shrinkToFit="1"/>
      <protection/>
    </xf>
    <xf numFmtId="0" fontId="6" fillId="0" borderId="61" xfId="0" applyFont="1" applyFill="1" applyBorder="1" applyAlignment="1" applyProtection="1">
      <alignment horizontal="right" vertical="center"/>
      <protection/>
    </xf>
    <xf numFmtId="0" fontId="6" fillId="34" borderId="66" xfId="0" applyFont="1" applyFill="1" applyBorder="1" applyAlignment="1" applyProtection="1">
      <alignment horizontal="center" vertical="center"/>
      <protection/>
    </xf>
    <xf numFmtId="0" fontId="6" fillId="0" borderId="63" xfId="0" applyFont="1" applyFill="1" applyBorder="1" applyAlignment="1" applyProtection="1">
      <alignment horizontal="right" vertical="center"/>
      <protection/>
    </xf>
    <xf numFmtId="0" fontId="6" fillId="34" borderId="65" xfId="0" applyFont="1" applyFill="1" applyBorder="1" applyAlignment="1" applyProtection="1">
      <alignment horizontal="center" vertical="center"/>
      <protection/>
    </xf>
    <xf numFmtId="0" fontId="6" fillId="34" borderId="64" xfId="0" applyFont="1" applyFill="1" applyBorder="1" applyAlignment="1" applyProtection="1">
      <alignment horizontal="center" vertical="center"/>
      <protection/>
    </xf>
    <xf numFmtId="0" fontId="6" fillId="34" borderId="67" xfId="0" applyFont="1" applyFill="1" applyBorder="1" applyAlignment="1" applyProtection="1">
      <alignment horizontal="center" vertical="center"/>
      <protection/>
    </xf>
    <xf numFmtId="0" fontId="6" fillId="34" borderId="63" xfId="0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178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 shrinkToFit="1"/>
      <protection/>
    </xf>
    <xf numFmtId="0" fontId="6" fillId="0" borderId="0" xfId="0" applyFont="1" applyFill="1" applyAlignment="1" applyProtection="1">
      <alignment vertical="center" wrapText="1"/>
      <protection/>
    </xf>
    <xf numFmtId="0" fontId="0" fillId="0" borderId="68" xfId="0" applyBorder="1" applyAlignment="1">
      <alignment horizontal="center" vertical="center"/>
    </xf>
    <xf numFmtId="0" fontId="64" fillId="0" borderId="0" xfId="0" applyFont="1" applyBorder="1" applyAlignment="1">
      <alignment horizontal="center" vertical="top"/>
    </xf>
    <xf numFmtId="0" fontId="64" fillId="0" borderId="0" xfId="0" applyFont="1" applyBorder="1" applyAlignment="1">
      <alignment horizontal="center" vertical="top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65" fillId="0" borderId="71" xfId="0" applyFont="1" applyBorder="1" applyAlignment="1">
      <alignment horizontal="center" vertical="center"/>
    </xf>
    <xf numFmtId="0" fontId="65" fillId="0" borderId="72" xfId="0" applyFont="1" applyBorder="1" applyAlignment="1">
      <alignment horizontal="center" vertical="center"/>
    </xf>
    <xf numFmtId="0" fontId="65" fillId="0" borderId="73" xfId="0" applyFont="1" applyBorder="1" applyAlignment="1">
      <alignment horizontal="center" vertical="center"/>
    </xf>
    <xf numFmtId="0" fontId="65" fillId="0" borderId="74" xfId="0" applyFont="1" applyBorder="1" applyAlignment="1">
      <alignment horizontal="center" vertical="center"/>
    </xf>
    <xf numFmtId="0" fontId="65" fillId="0" borderId="75" xfId="0" applyFont="1" applyBorder="1" applyAlignment="1">
      <alignment horizontal="center" vertical="center"/>
    </xf>
    <xf numFmtId="0" fontId="65" fillId="0" borderId="76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3" xfId="0" applyBorder="1" applyAlignment="1">
      <alignment vertical="center"/>
    </xf>
    <xf numFmtId="0" fontId="65" fillId="0" borderId="0" xfId="0" applyFont="1" applyAlignment="1">
      <alignment vertical="center"/>
    </xf>
    <xf numFmtId="0" fontId="6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7" xfId="0" applyBorder="1" applyAlignment="1">
      <alignment vertical="center"/>
    </xf>
    <xf numFmtId="0" fontId="0" fillId="0" borderId="76" xfId="0" applyBorder="1" applyAlignment="1">
      <alignment vertical="center"/>
    </xf>
    <xf numFmtId="0" fontId="0" fillId="0" borderId="78" xfId="0" applyBorder="1" applyAlignment="1">
      <alignment horizontal="center" vertical="center"/>
    </xf>
    <xf numFmtId="0" fontId="5" fillId="35" borderId="71" xfId="0" applyFont="1" applyFill="1" applyBorder="1" applyAlignment="1">
      <alignment horizontal="center" vertical="center"/>
    </xf>
    <xf numFmtId="0" fontId="5" fillId="35" borderId="79" xfId="0" applyFont="1" applyFill="1" applyBorder="1" applyAlignment="1">
      <alignment horizontal="center" vertical="center"/>
    </xf>
    <xf numFmtId="0" fontId="5" fillId="36" borderId="80" xfId="0" applyFont="1" applyFill="1" applyBorder="1" applyAlignment="1">
      <alignment horizontal="center" vertical="center"/>
    </xf>
    <xf numFmtId="0" fontId="5" fillId="36" borderId="18" xfId="0" applyFont="1" applyFill="1" applyBorder="1" applyAlignment="1">
      <alignment horizontal="center" vertical="center"/>
    </xf>
    <xf numFmtId="0" fontId="5" fillId="35" borderId="73" xfId="0" applyFont="1" applyFill="1" applyBorder="1" applyAlignment="1">
      <alignment horizontal="center" vertical="center"/>
    </xf>
    <xf numFmtId="0" fontId="5" fillId="35" borderId="81" xfId="0" applyFont="1" applyFill="1" applyBorder="1" applyAlignment="1">
      <alignment horizontal="center" vertical="center"/>
    </xf>
    <xf numFmtId="0" fontId="5" fillId="36" borderId="82" xfId="0" applyFont="1" applyFill="1" applyBorder="1" applyAlignment="1">
      <alignment horizontal="center" vertical="center"/>
    </xf>
    <xf numFmtId="0" fontId="5" fillId="36" borderId="83" xfId="0" applyFont="1" applyFill="1" applyBorder="1" applyAlignment="1">
      <alignment horizontal="center" vertical="center"/>
    </xf>
    <xf numFmtId="0" fontId="5" fillId="35" borderId="75" xfId="0" applyFont="1" applyFill="1" applyBorder="1" applyAlignment="1">
      <alignment horizontal="center" vertical="center"/>
    </xf>
    <xf numFmtId="0" fontId="5" fillId="35" borderId="84" xfId="0" applyFont="1" applyFill="1" applyBorder="1" applyAlignment="1">
      <alignment horizontal="center" vertical="center"/>
    </xf>
    <xf numFmtId="0" fontId="5" fillId="36" borderId="77" xfId="0" applyFont="1" applyFill="1" applyBorder="1" applyAlignment="1">
      <alignment horizontal="center" vertical="center"/>
    </xf>
    <xf numFmtId="0" fontId="5" fillId="36" borderId="85" xfId="0" applyFont="1" applyFill="1" applyBorder="1" applyAlignment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6" fillId="0" borderId="86" xfId="0" applyFont="1" applyFill="1" applyBorder="1" applyAlignment="1" applyProtection="1">
      <alignment horizontal="center" vertical="center"/>
      <protection/>
    </xf>
    <xf numFmtId="0" fontId="6" fillId="0" borderId="24" xfId="0" applyFont="1" applyFill="1" applyBorder="1" applyAlignment="1" applyProtection="1">
      <alignment horizontal="center" vertical="center"/>
      <protection/>
    </xf>
    <xf numFmtId="0" fontId="6" fillId="0" borderId="87" xfId="0" applyFont="1" applyFill="1" applyBorder="1" applyAlignment="1" applyProtection="1">
      <alignment horizontal="center" vertical="center"/>
      <protection/>
    </xf>
    <xf numFmtId="0" fontId="6" fillId="0" borderId="88" xfId="0" applyFont="1" applyFill="1" applyBorder="1" applyAlignment="1" applyProtection="1">
      <alignment horizontal="center" vertical="center"/>
      <protection/>
    </xf>
    <xf numFmtId="0" fontId="6" fillId="0" borderId="89" xfId="0" applyFont="1" applyFill="1" applyBorder="1" applyAlignment="1" applyProtection="1">
      <alignment horizontal="center" vertical="center"/>
      <protection/>
    </xf>
    <xf numFmtId="0" fontId="6" fillId="0" borderId="80" xfId="0" applyFont="1" applyFill="1" applyBorder="1" applyAlignment="1" applyProtection="1">
      <alignment horizontal="center" vertical="center"/>
      <protection/>
    </xf>
    <xf numFmtId="0" fontId="6" fillId="0" borderId="90" xfId="0" applyFont="1" applyFill="1" applyBorder="1" applyAlignment="1" applyProtection="1">
      <alignment horizontal="center" vertical="center"/>
      <protection/>
    </xf>
    <xf numFmtId="0" fontId="6" fillId="0" borderId="72" xfId="0" applyFont="1" applyFill="1" applyBorder="1" applyAlignment="1" applyProtection="1">
      <alignment horizontal="center" vertical="center"/>
      <protection/>
    </xf>
    <xf numFmtId="0" fontId="6" fillId="0" borderId="82" xfId="0" applyFont="1" applyFill="1" applyBorder="1" applyAlignment="1" applyProtection="1">
      <alignment vertical="center"/>
      <protection/>
    </xf>
    <xf numFmtId="0" fontId="6" fillId="0" borderId="91" xfId="0" applyFont="1" applyFill="1" applyBorder="1" applyAlignment="1" applyProtection="1">
      <alignment vertical="center"/>
      <protection/>
    </xf>
    <xf numFmtId="0" fontId="6" fillId="0" borderId="74" xfId="0" applyFont="1" applyFill="1" applyBorder="1" applyAlignment="1" applyProtection="1">
      <alignment vertical="center"/>
      <protection/>
    </xf>
    <xf numFmtId="0" fontId="6" fillId="0" borderId="77" xfId="0" applyFont="1" applyFill="1" applyBorder="1" applyAlignment="1" applyProtection="1">
      <alignment vertical="center"/>
      <protection/>
    </xf>
    <xf numFmtId="0" fontId="6" fillId="0" borderId="92" xfId="0" applyFont="1" applyFill="1" applyBorder="1" applyAlignment="1" applyProtection="1">
      <alignment vertical="center"/>
      <protection/>
    </xf>
    <xf numFmtId="0" fontId="6" fillId="0" borderId="76" xfId="0" applyFont="1" applyFill="1" applyBorder="1" applyAlignment="1" applyProtection="1">
      <alignment vertical="center"/>
      <protection/>
    </xf>
    <xf numFmtId="0" fontId="67" fillId="0" borderId="13" xfId="0" applyFont="1" applyBorder="1" applyAlignment="1">
      <alignment/>
    </xf>
    <xf numFmtId="0" fontId="67" fillId="0" borderId="13" xfId="0" applyFont="1" applyBorder="1" applyAlignment="1">
      <alignment horizontal="right"/>
    </xf>
    <xf numFmtId="0" fontId="0" fillId="0" borderId="0" xfId="0" applyAlignment="1" quotePrefix="1">
      <alignment horizontal="right" vertical="top"/>
    </xf>
    <xf numFmtId="0" fontId="0" fillId="0" borderId="0" xfId="0" applyFill="1" applyBorder="1" applyAlignment="1" quotePrefix="1">
      <alignment horizontal="right" vertical="top"/>
    </xf>
    <xf numFmtId="0" fontId="0" fillId="0" borderId="0" xfId="0" applyAlignment="1">
      <alignment vertical="top"/>
    </xf>
    <xf numFmtId="0" fontId="17" fillId="37" borderId="93" xfId="0" applyFont="1" applyFill="1" applyBorder="1" applyAlignment="1">
      <alignment horizontal="center" vertical="center"/>
    </xf>
    <xf numFmtId="0" fontId="17" fillId="37" borderId="94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3" fillId="37" borderId="93" xfId="0" applyFont="1" applyFill="1" applyBorder="1" applyAlignment="1">
      <alignment horizontal="center" vertical="center" wrapText="1"/>
    </xf>
    <xf numFmtId="0" fontId="13" fillId="37" borderId="95" xfId="0" applyFont="1" applyFill="1" applyBorder="1" applyAlignment="1">
      <alignment horizontal="center" vertical="center" wrapText="1"/>
    </xf>
    <xf numFmtId="0" fontId="16" fillId="38" borderId="93" xfId="0" applyFont="1" applyFill="1" applyBorder="1" applyAlignment="1">
      <alignment horizontal="center" vertical="center"/>
    </xf>
    <xf numFmtId="0" fontId="16" fillId="38" borderId="94" xfId="0" applyFont="1" applyFill="1" applyBorder="1" applyAlignment="1">
      <alignment horizontal="center" vertical="center"/>
    </xf>
    <xf numFmtId="0" fontId="4" fillId="37" borderId="93" xfId="0" applyFont="1" applyFill="1" applyBorder="1" applyAlignment="1">
      <alignment horizontal="left" vertical="center"/>
    </xf>
    <xf numFmtId="0" fontId="4" fillId="37" borderId="95" xfId="0" applyFont="1" applyFill="1" applyBorder="1" applyAlignment="1">
      <alignment horizontal="left" vertical="center"/>
    </xf>
    <xf numFmtId="0" fontId="4" fillId="37" borderId="94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center" vertical="center"/>
    </xf>
    <xf numFmtId="0" fontId="0" fillId="0" borderId="96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34" borderId="10" xfId="0" applyFill="1" applyBorder="1" applyAlignment="1" applyProtection="1">
      <alignment horizontal="center" vertical="center" shrinkToFit="1"/>
      <protection locked="0"/>
    </xf>
    <xf numFmtId="0" fontId="0" fillId="34" borderId="10" xfId="0" applyFont="1" applyFill="1" applyBorder="1" applyAlignment="1" applyProtection="1">
      <alignment horizontal="center" vertical="center" shrinkToFit="1"/>
      <protection locked="0"/>
    </xf>
    <xf numFmtId="183" fontId="0" fillId="34" borderId="25" xfId="0" applyNumberFormat="1" applyFont="1" applyFill="1" applyBorder="1" applyAlignment="1" applyProtection="1">
      <alignment horizontal="center" vertical="center" shrinkToFit="1"/>
      <protection locked="0"/>
    </xf>
    <xf numFmtId="183" fontId="0" fillId="34" borderId="9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5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4" fillId="37" borderId="98" xfId="0" applyFont="1" applyFill="1" applyBorder="1" applyAlignment="1">
      <alignment horizontal="left" vertical="center"/>
    </xf>
    <xf numFmtId="0" fontId="4" fillId="37" borderId="99" xfId="0" applyFont="1" applyFill="1" applyBorder="1" applyAlignment="1">
      <alignment horizontal="left" vertical="center"/>
    </xf>
    <xf numFmtId="0" fontId="4" fillId="37" borderId="100" xfId="0" applyFont="1" applyFill="1" applyBorder="1" applyAlignment="1">
      <alignment horizontal="left" vertical="center"/>
    </xf>
    <xf numFmtId="0" fontId="4" fillId="37" borderId="101" xfId="0" applyFont="1" applyFill="1" applyBorder="1" applyAlignment="1">
      <alignment horizontal="left" vertical="center"/>
    </xf>
    <xf numFmtId="0" fontId="4" fillId="37" borderId="102" xfId="0" applyFont="1" applyFill="1" applyBorder="1" applyAlignment="1">
      <alignment horizontal="left" vertical="center"/>
    </xf>
    <xf numFmtId="0" fontId="4" fillId="37" borderId="103" xfId="0" applyFont="1" applyFill="1" applyBorder="1" applyAlignment="1">
      <alignment horizontal="left" vertical="center"/>
    </xf>
    <xf numFmtId="0" fontId="0" fillId="34" borderId="12" xfId="0" applyFont="1" applyFill="1" applyBorder="1" applyAlignment="1" applyProtection="1">
      <alignment horizontal="left" vertical="center" shrinkToFit="1"/>
      <protection locked="0"/>
    </xf>
    <xf numFmtId="0" fontId="0" fillId="34" borderId="104" xfId="0" applyFont="1" applyFill="1" applyBorder="1" applyAlignment="1" applyProtection="1">
      <alignment horizontal="left" vertical="center" shrinkToFit="1"/>
      <protection locked="0"/>
    </xf>
    <xf numFmtId="0" fontId="0" fillId="34" borderId="0" xfId="0" applyFont="1" applyFill="1" applyBorder="1" applyAlignment="1" applyProtection="1">
      <alignment horizontal="left" vertical="center" shrinkToFit="1"/>
      <protection locked="0"/>
    </xf>
    <xf numFmtId="0" fontId="0" fillId="34" borderId="19" xfId="0" applyFont="1" applyFill="1" applyBorder="1" applyAlignment="1" applyProtection="1">
      <alignment horizontal="left" vertical="center" shrinkToFit="1"/>
      <protection locked="0"/>
    </xf>
    <xf numFmtId="0" fontId="0" fillId="34" borderId="22" xfId="0" applyNumberFormat="1" applyFont="1" applyFill="1" applyBorder="1" applyAlignment="1" applyProtection="1">
      <alignment horizontal="center" vertical="center" shrinkToFit="1"/>
      <protection locked="0"/>
    </xf>
    <xf numFmtId="0" fontId="0" fillId="34" borderId="68" xfId="0" applyNumberFormat="1" applyFont="1" applyFill="1" applyBorder="1" applyAlignment="1" applyProtection="1">
      <alignment horizontal="center" vertical="center" shrinkToFit="1"/>
      <protection locked="0"/>
    </xf>
    <xf numFmtId="0" fontId="18" fillId="39" borderId="93" xfId="0" applyFont="1" applyFill="1" applyBorder="1" applyAlignment="1">
      <alignment vertical="center"/>
    </xf>
    <xf numFmtId="0" fontId="18" fillId="39" borderId="95" xfId="0" applyFont="1" applyFill="1" applyBorder="1" applyAlignment="1">
      <alignment vertical="center"/>
    </xf>
    <xf numFmtId="0" fontId="18" fillId="39" borderId="94" xfId="0" applyFont="1" applyFill="1" applyBorder="1" applyAlignment="1">
      <alignment vertical="center"/>
    </xf>
    <xf numFmtId="0" fontId="0" fillId="34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34" borderId="1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80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105" xfId="0" applyFont="1" applyFill="1" applyBorder="1" applyAlignment="1">
      <alignment horizontal="distributed" vertical="center" indent="2"/>
    </xf>
    <xf numFmtId="0" fontId="6" fillId="0" borderId="106" xfId="0" applyFont="1" applyFill="1" applyBorder="1" applyAlignment="1">
      <alignment horizontal="distributed" vertical="center" indent="2"/>
    </xf>
    <xf numFmtId="0" fontId="6" fillId="0" borderId="107" xfId="0" applyFont="1" applyFill="1" applyBorder="1" applyAlignment="1">
      <alignment horizontal="distributed" vertical="center" indent="2"/>
    </xf>
    <xf numFmtId="0" fontId="12" fillId="0" borderId="108" xfId="0" applyFont="1" applyFill="1" applyBorder="1" applyAlignment="1">
      <alignment horizontal="distributed" vertical="center" indent="5"/>
    </xf>
    <xf numFmtId="0" fontId="12" fillId="0" borderId="16" xfId="0" applyFont="1" applyFill="1" applyBorder="1" applyAlignment="1">
      <alignment horizontal="distributed" vertical="center" indent="5"/>
    </xf>
    <xf numFmtId="0" fontId="12" fillId="0" borderId="109" xfId="0" applyFont="1" applyFill="1" applyBorder="1" applyAlignment="1">
      <alignment horizontal="distributed" vertical="center" indent="5"/>
    </xf>
    <xf numFmtId="0" fontId="12" fillId="0" borderId="110" xfId="0" applyFont="1" applyFill="1" applyBorder="1" applyAlignment="1">
      <alignment horizontal="distributed" vertical="center" indent="5"/>
    </xf>
    <xf numFmtId="0" fontId="12" fillId="0" borderId="111" xfId="0" applyFont="1" applyFill="1" applyBorder="1" applyAlignment="1">
      <alignment horizontal="distributed" vertical="center" indent="5"/>
    </xf>
    <xf numFmtId="0" fontId="12" fillId="0" borderId="112" xfId="0" applyFont="1" applyFill="1" applyBorder="1" applyAlignment="1">
      <alignment horizontal="distributed" vertical="center" indent="5"/>
    </xf>
    <xf numFmtId="0" fontId="12" fillId="0" borderId="9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6" fillId="0" borderId="104" xfId="0" applyFont="1" applyBorder="1" applyAlignment="1">
      <alignment horizontal="left" vertical="center"/>
    </xf>
    <xf numFmtId="0" fontId="6" fillId="0" borderId="96" xfId="0" applyFont="1" applyBorder="1" applyAlignment="1">
      <alignment horizontal="left" vertical="center"/>
    </xf>
    <xf numFmtId="0" fontId="6" fillId="0" borderId="71" xfId="0" applyFont="1" applyBorder="1" applyAlignment="1">
      <alignment horizontal="center" vertical="center" shrinkToFit="1"/>
    </xf>
    <xf numFmtId="0" fontId="6" fillId="0" borderId="113" xfId="0" applyFont="1" applyBorder="1" applyAlignment="1">
      <alignment horizontal="center" vertical="center" shrinkToFit="1"/>
    </xf>
    <xf numFmtId="0" fontId="6" fillId="0" borderId="6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 shrinkToFit="1"/>
    </xf>
    <xf numFmtId="0" fontId="9" fillId="0" borderId="114" xfId="0" applyFont="1" applyBorder="1" applyAlignment="1">
      <alignment horizontal="center" vertical="center" shrinkToFit="1"/>
    </xf>
    <xf numFmtId="0" fontId="6" fillId="0" borderId="9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79" fontId="8" fillId="0" borderId="25" xfId="0" applyNumberFormat="1" applyFont="1" applyBorder="1" applyAlignment="1">
      <alignment horizontal="center" vertical="center"/>
    </xf>
    <xf numFmtId="179" fontId="8" fillId="0" borderId="22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indent="14"/>
    </xf>
    <xf numFmtId="0" fontId="8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4" xfId="0" applyFont="1" applyBorder="1" applyAlignment="1" quotePrefix="1">
      <alignment horizontal="left" vertical="center"/>
    </xf>
    <xf numFmtId="0" fontId="6" fillId="0" borderId="9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distributed" vertical="center" indent="2"/>
    </xf>
    <xf numFmtId="0" fontId="6" fillId="0" borderId="12" xfId="0" applyFont="1" applyBorder="1" applyAlignment="1">
      <alignment horizontal="center" vertical="center"/>
    </xf>
    <xf numFmtId="0" fontId="6" fillId="0" borderId="104" xfId="0" applyFont="1" applyBorder="1" applyAlignment="1">
      <alignment horizontal="center" vertical="center"/>
    </xf>
    <xf numFmtId="0" fontId="6" fillId="0" borderId="96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/>
    </xf>
    <xf numFmtId="0" fontId="6" fillId="0" borderId="11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1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21" fillId="0" borderId="12" xfId="0" applyFont="1" applyBorder="1" applyAlignment="1">
      <alignment horizontal="left" vertical="center" shrinkToFit="1"/>
    </xf>
    <xf numFmtId="0" fontId="21" fillId="0" borderId="104" xfId="0" applyFont="1" applyBorder="1" applyAlignment="1">
      <alignment horizontal="left" vertical="center" shrinkToFit="1"/>
    </xf>
    <xf numFmtId="0" fontId="21" fillId="0" borderId="96" xfId="0" applyFont="1" applyBorder="1" applyAlignment="1">
      <alignment horizontal="left" vertical="center" shrinkToFit="1"/>
    </xf>
    <xf numFmtId="0" fontId="21" fillId="0" borderId="10" xfId="0" applyFont="1" applyBorder="1" applyAlignment="1">
      <alignment horizontal="center" vertical="center"/>
    </xf>
    <xf numFmtId="0" fontId="69" fillId="0" borderId="16" xfId="0" applyFont="1" applyBorder="1" applyAlignment="1">
      <alignment horizontal="center" vertical="top"/>
    </xf>
    <xf numFmtId="0" fontId="65" fillId="0" borderId="97" xfId="0" applyFont="1" applyBorder="1" applyAlignment="1">
      <alignment horizontal="center" vertical="center"/>
    </xf>
    <xf numFmtId="0" fontId="65" fillId="0" borderId="16" xfId="0" applyFont="1" applyBorder="1" applyAlignment="1">
      <alignment horizontal="center" vertical="center"/>
    </xf>
    <xf numFmtId="0" fontId="65" fillId="0" borderId="14" xfId="0" applyFont="1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2" fillId="0" borderId="0" xfId="0" applyFont="1" applyAlignment="1">
      <alignment vertical="center" wrapText="1"/>
    </xf>
    <xf numFmtId="0" fontId="0" fillId="0" borderId="0" xfId="0" applyAlignment="1">
      <alignment horizontal="right" vertical="center"/>
    </xf>
    <xf numFmtId="0" fontId="67" fillId="0" borderId="13" xfId="0" applyFont="1" applyBorder="1" applyAlignment="1">
      <alignment horizontal="left"/>
    </xf>
    <xf numFmtId="0" fontId="67" fillId="0" borderId="13" xfId="0" applyFont="1" applyBorder="1" applyAlignment="1">
      <alignment horizontal="right"/>
    </xf>
    <xf numFmtId="0" fontId="70" fillId="0" borderId="73" xfId="0" applyFont="1" applyBorder="1" applyAlignment="1">
      <alignment horizontal="center" vertical="center"/>
    </xf>
    <xf numFmtId="0" fontId="70" fillId="0" borderId="116" xfId="0" applyFont="1" applyBorder="1" applyAlignment="1">
      <alignment horizontal="center" vertical="center"/>
    </xf>
    <xf numFmtId="0" fontId="70" fillId="0" borderId="81" xfId="0" applyFont="1" applyBorder="1" applyAlignment="1">
      <alignment horizontal="center" vertical="center"/>
    </xf>
    <xf numFmtId="0" fontId="70" fillId="0" borderId="83" xfId="0" applyFont="1" applyBorder="1" applyAlignment="1">
      <alignment horizontal="center" vertical="center"/>
    </xf>
    <xf numFmtId="0" fontId="70" fillId="0" borderId="75" xfId="0" applyFont="1" applyBorder="1" applyAlignment="1">
      <alignment horizontal="center" vertical="center"/>
    </xf>
    <xf numFmtId="0" fontId="70" fillId="0" borderId="114" xfId="0" applyFont="1" applyBorder="1" applyAlignment="1">
      <alignment horizontal="center" vertical="center"/>
    </xf>
    <xf numFmtId="0" fontId="70" fillId="0" borderId="84" xfId="0" applyFont="1" applyBorder="1" applyAlignment="1">
      <alignment horizontal="center" vertical="center"/>
    </xf>
    <xf numFmtId="0" fontId="70" fillId="0" borderId="85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65" fillId="0" borderId="69" xfId="0" applyFont="1" applyBorder="1" applyAlignment="1">
      <alignment horizontal="center" vertical="center"/>
    </xf>
    <xf numFmtId="0" fontId="65" fillId="0" borderId="117" xfId="0" applyFont="1" applyBorder="1" applyAlignment="1">
      <alignment horizontal="center" vertical="center"/>
    </xf>
    <xf numFmtId="0" fontId="65" fillId="0" borderId="118" xfId="0" applyFont="1" applyBorder="1" applyAlignment="1">
      <alignment horizontal="center" vertical="center"/>
    </xf>
    <xf numFmtId="0" fontId="65" fillId="0" borderId="119" xfId="0" applyFont="1" applyBorder="1" applyAlignment="1">
      <alignment horizontal="center" vertical="center"/>
    </xf>
    <xf numFmtId="0" fontId="70" fillId="0" borderId="71" xfId="0" applyFont="1" applyBorder="1" applyAlignment="1">
      <alignment horizontal="center" vertical="center"/>
    </xf>
    <xf numFmtId="0" fontId="70" fillId="0" borderId="113" xfId="0" applyFont="1" applyBorder="1" applyAlignment="1">
      <alignment horizontal="center" vertical="center"/>
    </xf>
    <xf numFmtId="0" fontId="70" fillId="0" borderId="79" xfId="0" applyFont="1" applyBorder="1" applyAlignment="1">
      <alignment horizontal="center" vertical="center"/>
    </xf>
    <xf numFmtId="0" fontId="70" fillId="0" borderId="18" xfId="0" applyFont="1" applyBorder="1" applyAlignment="1">
      <alignment horizontal="center" vertical="center"/>
    </xf>
    <xf numFmtId="0" fontId="6" fillId="0" borderId="71" xfId="0" applyFont="1" applyBorder="1" applyAlignment="1">
      <alignment horizontal="distributed" vertical="center" indent="1"/>
    </xf>
    <xf numFmtId="0" fontId="6" fillId="0" borderId="113" xfId="0" applyFont="1" applyBorder="1" applyAlignment="1">
      <alignment horizontal="distributed" vertical="center" indent="1"/>
    </xf>
    <xf numFmtId="0" fontId="9" fillId="0" borderId="13" xfId="0" applyFont="1" applyBorder="1" applyAlignment="1">
      <alignment horizontal="center" vertical="center"/>
    </xf>
    <xf numFmtId="0" fontId="19" fillId="40" borderId="120" xfId="0" applyFont="1" applyFill="1" applyBorder="1" applyAlignment="1" applyProtection="1">
      <alignment horizontal="center" vertical="center" wrapText="1" shrinkToFit="1"/>
      <protection/>
    </xf>
    <xf numFmtId="0" fontId="19" fillId="40" borderId="121" xfId="0" applyFont="1" applyFill="1" applyBorder="1" applyAlignment="1" applyProtection="1">
      <alignment horizontal="center" vertical="center" wrapText="1" shrinkToFit="1"/>
      <protection/>
    </xf>
    <xf numFmtId="0" fontId="6" fillId="41" borderId="28" xfId="0" applyFont="1" applyFill="1" applyBorder="1" applyAlignment="1" applyProtection="1">
      <alignment horizontal="center" vertical="center" wrapText="1"/>
      <protection/>
    </xf>
    <xf numFmtId="0" fontId="6" fillId="41" borderId="120" xfId="0" applyNumberFormat="1" applyFont="1" applyFill="1" applyBorder="1" applyAlignment="1" applyProtection="1">
      <alignment horizontal="center" vertical="center" textRotation="255" shrinkToFit="1"/>
      <protection/>
    </xf>
    <xf numFmtId="0" fontId="6" fillId="41" borderId="121" xfId="0" applyNumberFormat="1" applyFont="1" applyFill="1" applyBorder="1" applyAlignment="1" applyProtection="1">
      <alignment horizontal="center" vertical="center" textRotation="255" shrinkToFit="1"/>
      <protection/>
    </xf>
    <xf numFmtId="0" fontId="6" fillId="42" borderId="26" xfId="0" applyFont="1" applyFill="1" applyBorder="1" applyAlignment="1" applyProtection="1">
      <alignment horizontal="center" vertical="center" wrapText="1"/>
      <protection/>
    </xf>
    <xf numFmtId="0" fontId="6" fillId="42" borderId="27" xfId="0" applyFont="1" applyFill="1" applyBorder="1" applyAlignment="1" applyProtection="1">
      <alignment horizontal="center" vertical="center" wrapText="1"/>
      <protection/>
    </xf>
    <xf numFmtId="0" fontId="6" fillId="42" borderId="31" xfId="0" applyFont="1" applyFill="1" applyBorder="1" applyAlignment="1" applyProtection="1">
      <alignment horizontal="center" vertical="center" wrapText="1"/>
      <protection/>
    </xf>
    <xf numFmtId="177" fontId="6" fillId="41" borderId="26" xfId="0" applyNumberFormat="1" applyFont="1" applyFill="1" applyBorder="1" applyAlignment="1" applyProtection="1">
      <alignment horizontal="center" vertical="center" wrapText="1"/>
      <protection/>
    </xf>
    <xf numFmtId="177" fontId="6" fillId="41" borderId="27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left" vertical="center"/>
      <protection/>
    </xf>
    <xf numFmtId="177" fontId="6" fillId="41" borderId="122" xfId="0" applyNumberFormat="1" applyFont="1" applyFill="1" applyBorder="1" applyAlignment="1" applyProtection="1">
      <alignment horizontal="center" vertical="center" shrinkToFit="1"/>
      <protection/>
    </xf>
    <xf numFmtId="177" fontId="6" fillId="41" borderId="123" xfId="0" applyNumberFormat="1" applyFont="1" applyFill="1" applyBorder="1" applyAlignment="1" applyProtection="1">
      <alignment horizontal="center" vertical="center" shrinkToFit="1"/>
      <protection/>
    </xf>
    <xf numFmtId="181" fontId="6" fillId="41" borderId="26" xfId="0" applyNumberFormat="1" applyFont="1" applyFill="1" applyBorder="1" applyAlignment="1" applyProtection="1">
      <alignment horizontal="center" vertical="center" wrapText="1"/>
      <protection/>
    </xf>
    <xf numFmtId="181" fontId="6" fillId="41" borderId="27" xfId="0" applyNumberFormat="1" applyFont="1" applyFill="1" applyBorder="1" applyAlignment="1" applyProtection="1">
      <alignment horizontal="center" vertical="center" wrapText="1"/>
      <protection/>
    </xf>
    <xf numFmtId="181" fontId="6" fillId="41" borderId="31" xfId="0" applyNumberFormat="1" applyFont="1" applyFill="1" applyBorder="1" applyAlignment="1" applyProtection="1">
      <alignment horizontal="center" vertical="center" wrapText="1"/>
      <protection/>
    </xf>
    <xf numFmtId="182" fontId="6" fillId="43" borderId="27" xfId="0" applyNumberFormat="1" applyFont="1" applyFill="1" applyBorder="1" applyAlignment="1" applyProtection="1">
      <alignment horizontal="center" vertical="center" wrapText="1"/>
      <protection/>
    </xf>
    <xf numFmtId="184" fontId="6" fillId="44" borderId="26" xfId="0" applyNumberFormat="1" applyFont="1" applyFill="1" applyBorder="1" applyAlignment="1" applyProtection="1">
      <alignment horizontal="center" vertical="center" wrapText="1"/>
      <protection/>
    </xf>
    <xf numFmtId="184" fontId="6" fillId="44" borderId="27" xfId="0" applyNumberFormat="1" applyFont="1" applyFill="1" applyBorder="1" applyAlignment="1" applyProtection="1">
      <alignment horizontal="center" vertical="center" wrapText="1"/>
      <protection/>
    </xf>
    <xf numFmtId="184" fontId="6" fillId="44" borderId="31" xfId="0" applyNumberFormat="1" applyFont="1" applyFill="1" applyBorder="1" applyAlignment="1" applyProtection="1">
      <alignment horizontal="center" vertical="center" wrapText="1"/>
      <protection/>
    </xf>
    <xf numFmtId="0" fontId="6" fillId="43" borderId="27" xfId="0" applyFont="1" applyFill="1" applyBorder="1" applyAlignment="1" applyProtection="1">
      <alignment horizontal="center" vertical="center" wrapText="1"/>
      <protection/>
    </xf>
    <xf numFmtId="0" fontId="6" fillId="42" borderId="28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723900</xdr:colOff>
      <xdr:row>3</xdr:row>
      <xdr:rowOff>9525</xdr:rowOff>
    </xdr:from>
    <xdr:to>
      <xdr:col>13</xdr:col>
      <xdr:colOff>133350</xdr:colOff>
      <xdr:row>9</xdr:row>
      <xdr:rowOff>0</xdr:rowOff>
    </xdr:to>
    <xdr:sp>
      <xdr:nvSpPr>
        <xdr:cNvPr id="1" name="角丸四角形 1"/>
        <xdr:cNvSpPr>
          <a:spLocks/>
        </xdr:cNvSpPr>
      </xdr:nvSpPr>
      <xdr:spPr>
        <a:xfrm>
          <a:off x="7772400" y="1038225"/>
          <a:ext cx="2371725" cy="1590675"/>
        </a:xfrm>
        <a:prstGeom prst="roundRect">
          <a:avLst/>
        </a:prstGeom>
        <a:solidFill>
          <a:srgbClr val="4BACC6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ベンチ入り指導者名の入力欄が下の方にあります。お忘れなきようお願いします。印刷･押印もよろしくお願いします。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">
          <cell r="A1" t="str">
            <v>男子</v>
          </cell>
          <cell r="B1" t="str">
            <v>○</v>
          </cell>
        </row>
        <row r="2">
          <cell r="A2" t="str">
            <v>女子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HH53"/>
  <sheetViews>
    <sheetView tabSelected="1" zoomScalePageLayoutView="0" workbookViewId="0" topLeftCell="A1">
      <selection activeCell="A1" sqref="A1:B1"/>
    </sheetView>
  </sheetViews>
  <sheetFormatPr defaultColWidth="9.00390625" defaultRowHeight="22.5" customHeight="1"/>
  <cols>
    <col min="1" max="1" width="7.00390625" style="0" customWidth="1"/>
    <col min="2" max="2" width="6.00390625" style="0" bestFit="1" customWidth="1"/>
    <col min="3" max="3" width="12.375" style="0" customWidth="1"/>
    <col min="4" max="4" width="12.125" style="0" customWidth="1"/>
    <col min="5" max="6" width="10.375" style="0" customWidth="1"/>
    <col min="7" max="7" width="11.875" style="0" bestFit="1" customWidth="1"/>
    <col min="8" max="8" width="10.50390625" style="0" bestFit="1" customWidth="1"/>
    <col min="9" max="10" width="11.875" style="0" customWidth="1"/>
  </cols>
  <sheetData>
    <row r="1" spans="1:216" ht="39" customHeight="1" thickBot="1" thickTop="1">
      <c r="A1" s="245" t="s">
        <v>61</v>
      </c>
      <c r="B1" s="246"/>
      <c r="C1" s="243" t="s">
        <v>60</v>
      </c>
      <c r="D1" s="244"/>
      <c r="E1" s="244"/>
      <c r="F1" s="244"/>
      <c r="G1" s="244"/>
      <c r="H1" s="244"/>
      <c r="I1" s="244"/>
      <c r="J1" s="244"/>
      <c r="K1" s="239" t="s">
        <v>133</v>
      </c>
      <c r="L1" s="240"/>
      <c r="M1" s="44"/>
      <c r="HE1" t="s">
        <v>45</v>
      </c>
      <c r="HF1" t="s">
        <v>1</v>
      </c>
      <c r="HG1" t="s">
        <v>3</v>
      </c>
      <c r="HH1" t="s">
        <v>24</v>
      </c>
    </row>
    <row r="2" spans="1:216" ht="21" customHeight="1" thickTop="1">
      <c r="A2" s="241" t="s">
        <v>0</v>
      </c>
      <c r="B2" s="242"/>
      <c r="C2" s="47">
        <v>30</v>
      </c>
      <c r="D2" t="s">
        <v>0</v>
      </c>
      <c r="K2" s="27"/>
      <c r="HE2" t="s">
        <v>46</v>
      </c>
      <c r="HF2" t="s">
        <v>2</v>
      </c>
      <c r="HG2" t="s">
        <v>5</v>
      </c>
      <c r="HH2" s="5" t="s">
        <v>25</v>
      </c>
    </row>
    <row r="3" spans="1:216" ht="21" customHeight="1">
      <c r="A3" s="252" t="s">
        <v>1</v>
      </c>
      <c r="B3" s="253"/>
      <c r="C3" s="48"/>
      <c r="D3" s="258" t="s">
        <v>11</v>
      </c>
      <c r="E3" s="259"/>
      <c r="F3" s="23"/>
      <c r="G3" s="25"/>
      <c r="H3" s="281" t="s">
        <v>50</v>
      </c>
      <c r="I3" s="282"/>
      <c r="J3" s="282"/>
      <c r="HE3" t="s">
        <v>47</v>
      </c>
      <c r="HF3" t="s">
        <v>4</v>
      </c>
      <c r="HG3" t="s">
        <v>6</v>
      </c>
      <c r="HH3" s="5" t="s">
        <v>26</v>
      </c>
    </row>
    <row r="4" spans="1:216" ht="21" customHeight="1">
      <c r="A4" s="252" t="s">
        <v>3</v>
      </c>
      <c r="B4" s="253"/>
      <c r="C4" s="49"/>
      <c r="D4" s="258" t="s">
        <v>11</v>
      </c>
      <c r="E4" s="259"/>
      <c r="F4" s="23"/>
      <c r="G4" s="24"/>
      <c r="HE4" t="s">
        <v>48</v>
      </c>
      <c r="HG4" t="s">
        <v>9</v>
      </c>
      <c r="HH4" s="5" t="s">
        <v>27</v>
      </c>
    </row>
    <row r="5" spans="1:216" ht="21" customHeight="1" thickBot="1">
      <c r="A5" s="252" t="s">
        <v>55</v>
      </c>
      <c r="B5" s="253"/>
      <c r="C5" s="254"/>
      <c r="D5" s="255"/>
      <c r="E5" s="277" t="s">
        <v>56</v>
      </c>
      <c r="F5" s="278"/>
      <c r="G5" s="27"/>
      <c r="HG5" t="s">
        <v>7</v>
      </c>
      <c r="HH5" s="5" t="s">
        <v>28</v>
      </c>
    </row>
    <row r="6" spans="1:216" ht="21" customHeight="1" thickBot="1" thickTop="1">
      <c r="A6" s="252" t="s">
        <v>12</v>
      </c>
      <c r="B6" s="253"/>
      <c r="C6" s="254"/>
      <c r="D6" s="255"/>
      <c r="E6" s="26" t="s">
        <v>17</v>
      </c>
      <c r="F6" s="247" t="s">
        <v>66</v>
      </c>
      <c r="G6" s="248"/>
      <c r="H6" s="249"/>
      <c r="HG6" t="s">
        <v>8</v>
      </c>
      <c r="HH6" s="5" t="s">
        <v>29</v>
      </c>
    </row>
    <row r="7" spans="1:216" ht="21" customHeight="1" thickBot="1" thickTop="1">
      <c r="A7" s="250" t="s">
        <v>18</v>
      </c>
      <c r="B7" s="251"/>
      <c r="C7" s="254"/>
      <c r="D7" s="255"/>
      <c r="E7" s="272" t="s">
        <v>65</v>
      </c>
      <c r="F7" s="273"/>
      <c r="G7" s="273"/>
      <c r="H7" s="274"/>
      <c r="HG7" t="s">
        <v>10</v>
      </c>
      <c r="HH7" s="5" t="s">
        <v>30</v>
      </c>
    </row>
    <row r="8" spans="1:216" ht="21" customHeight="1" thickBot="1" thickTop="1">
      <c r="A8" s="250" t="s">
        <v>19</v>
      </c>
      <c r="B8" s="251"/>
      <c r="C8" s="255"/>
      <c r="D8" s="255"/>
      <c r="E8" s="272" t="s">
        <v>65</v>
      </c>
      <c r="F8" s="273"/>
      <c r="G8" s="273"/>
      <c r="H8" s="274"/>
      <c r="HH8" s="5" t="s">
        <v>31</v>
      </c>
    </row>
    <row r="9" spans="1:8" ht="21" customHeight="1" thickBot="1" thickTop="1">
      <c r="A9" s="252" t="s">
        <v>14</v>
      </c>
      <c r="B9" s="253"/>
      <c r="C9" s="256"/>
      <c r="D9" s="257"/>
      <c r="E9" s="247" t="s">
        <v>59</v>
      </c>
      <c r="F9" s="248"/>
      <c r="G9" s="248"/>
      <c r="H9" s="249"/>
    </row>
    <row r="10" spans="1:8" ht="21" customHeight="1" thickBot="1" thickTop="1">
      <c r="A10" s="252" t="s">
        <v>13</v>
      </c>
      <c r="B10" s="253"/>
      <c r="C10" s="266"/>
      <c r="D10" s="267"/>
      <c r="E10" s="268"/>
      <c r="F10" s="268"/>
      <c r="G10" s="268"/>
      <c r="H10" s="269"/>
    </row>
    <row r="11" spans="1:8" ht="21" customHeight="1" thickTop="1">
      <c r="A11" s="252" t="s">
        <v>15</v>
      </c>
      <c r="B11" s="253"/>
      <c r="C11" s="270"/>
      <c r="D11" s="271"/>
      <c r="E11" s="260" t="s">
        <v>58</v>
      </c>
      <c r="F11" s="261"/>
      <c r="G11" s="261"/>
      <c r="H11" s="262"/>
    </row>
    <row r="12" spans="1:8" ht="21" customHeight="1" thickBot="1">
      <c r="A12" s="252" t="s">
        <v>16</v>
      </c>
      <c r="B12" s="253"/>
      <c r="C12" s="275"/>
      <c r="D12" s="276"/>
      <c r="E12" s="263"/>
      <c r="F12" s="264"/>
      <c r="G12" s="264"/>
      <c r="H12" s="265"/>
    </row>
    <row r="13" spans="1:8" ht="21" customHeight="1" thickTop="1">
      <c r="A13" s="20"/>
      <c r="B13" s="20"/>
      <c r="C13" s="21"/>
      <c r="D13" s="21"/>
      <c r="E13" s="18"/>
      <c r="F13" s="15"/>
      <c r="G13" s="15"/>
      <c r="H13" s="15"/>
    </row>
    <row r="14" spans="1:5" ht="21" customHeight="1">
      <c r="A14" s="252" t="s">
        <v>44</v>
      </c>
      <c r="B14" s="253"/>
      <c r="C14" s="32"/>
      <c r="D14" s="259" t="s">
        <v>11</v>
      </c>
      <c r="E14" s="259"/>
    </row>
    <row r="15" spans="1:2" ht="14.25" customHeight="1">
      <c r="A15" s="22"/>
      <c r="B15" s="22"/>
    </row>
    <row r="16" spans="5:12" ht="13.5">
      <c r="E16" s="283" t="s">
        <v>49</v>
      </c>
      <c r="F16" s="283"/>
      <c r="G16" s="2" t="s">
        <v>32</v>
      </c>
      <c r="H16" s="280" t="s">
        <v>33</v>
      </c>
      <c r="I16" s="280"/>
      <c r="J16" s="280"/>
      <c r="K16" s="3"/>
      <c r="L16" s="3"/>
    </row>
    <row r="17" spans="1:11" ht="27">
      <c r="A17" s="279" t="s">
        <v>64</v>
      </c>
      <c r="B17" s="279"/>
      <c r="C17" s="4" t="s">
        <v>22</v>
      </c>
      <c r="D17" s="4" t="s">
        <v>23</v>
      </c>
      <c r="E17" s="6" t="s">
        <v>42</v>
      </c>
      <c r="F17" s="6" t="s">
        <v>43</v>
      </c>
      <c r="G17" s="4" t="s">
        <v>20</v>
      </c>
      <c r="H17" s="4" t="s">
        <v>21</v>
      </c>
      <c r="I17" s="6" t="str">
        <f>"H"&amp;$C$2&amp;"年度
選手権成績"</f>
        <v>H30年度
選手権成績</v>
      </c>
      <c r="J17" s="6" t="str">
        <f>"H"&amp;$C$2-1&amp;"年度
ｲﾝﾄﾞｱ成績"</f>
        <v>H29年度
ｲﾝﾄﾞｱ成績</v>
      </c>
      <c r="K17" s="1"/>
    </row>
    <row r="18" spans="1:13" ht="17.25">
      <c r="A18" s="279">
        <v>1</v>
      </c>
      <c r="B18" s="45" t="s">
        <v>62</v>
      </c>
      <c r="C18" s="33"/>
      <c r="D18" s="33"/>
      <c r="E18" s="33"/>
      <c r="F18" s="33"/>
      <c r="G18" s="34"/>
      <c r="H18" s="35"/>
      <c r="I18" s="42"/>
      <c r="J18" s="42"/>
      <c r="K18" s="16" t="s">
        <v>131</v>
      </c>
      <c r="L18" s="17"/>
      <c r="M18" s="17"/>
    </row>
    <row r="19" spans="1:11" ht="17.25">
      <c r="A19" s="279"/>
      <c r="B19" s="46" t="s">
        <v>63</v>
      </c>
      <c r="C19" s="36"/>
      <c r="D19" s="36"/>
      <c r="E19" s="36"/>
      <c r="F19" s="36"/>
      <c r="G19" s="37"/>
      <c r="H19" s="38"/>
      <c r="I19" s="43"/>
      <c r="J19" s="43"/>
      <c r="K19" s="16" t="s">
        <v>132</v>
      </c>
    </row>
    <row r="20" spans="1:10" ht="17.25">
      <c r="A20" s="279">
        <v>2</v>
      </c>
      <c r="B20" s="45" t="s">
        <v>62</v>
      </c>
      <c r="C20" s="33"/>
      <c r="D20" s="33"/>
      <c r="E20" s="33"/>
      <c r="F20" s="33"/>
      <c r="G20" s="34"/>
      <c r="H20" s="35"/>
      <c r="I20" s="42"/>
      <c r="J20" s="42"/>
    </row>
    <row r="21" spans="1:10" ht="17.25">
      <c r="A21" s="279"/>
      <c r="B21" s="46" t="s">
        <v>63</v>
      </c>
      <c r="C21" s="36"/>
      <c r="D21" s="36"/>
      <c r="E21" s="36"/>
      <c r="F21" s="36"/>
      <c r="G21" s="37"/>
      <c r="H21" s="38"/>
      <c r="I21" s="43"/>
      <c r="J21" s="43"/>
    </row>
    <row r="22" spans="1:10" ht="17.25">
      <c r="A22" s="279">
        <v>3</v>
      </c>
      <c r="B22" s="45" t="s">
        <v>62</v>
      </c>
      <c r="C22" s="33"/>
      <c r="D22" s="33"/>
      <c r="E22" s="33"/>
      <c r="F22" s="33"/>
      <c r="G22" s="34"/>
      <c r="H22" s="35"/>
      <c r="I22" s="42"/>
      <c r="J22" s="42"/>
    </row>
    <row r="23" spans="1:10" ht="17.25">
      <c r="A23" s="279"/>
      <c r="B23" s="46" t="s">
        <v>63</v>
      </c>
      <c r="C23" s="36"/>
      <c r="D23" s="36"/>
      <c r="E23" s="36"/>
      <c r="F23" s="36"/>
      <c r="G23" s="37"/>
      <c r="H23" s="38"/>
      <c r="I23" s="43"/>
      <c r="J23" s="43"/>
    </row>
    <row r="24" spans="1:10" ht="17.25">
      <c r="A24" s="279">
        <v>4</v>
      </c>
      <c r="B24" s="45" t="s">
        <v>62</v>
      </c>
      <c r="C24" s="33"/>
      <c r="D24" s="33"/>
      <c r="E24" s="33"/>
      <c r="F24" s="33"/>
      <c r="G24" s="34"/>
      <c r="H24" s="35"/>
      <c r="I24" s="42"/>
      <c r="J24" s="42"/>
    </row>
    <row r="25" spans="1:10" ht="17.25">
      <c r="A25" s="279"/>
      <c r="B25" s="46" t="s">
        <v>63</v>
      </c>
      <c r="C25" s="36"/>
      <c r="D25" s="36"/>
      <c r="E25" s="36"/>
      <c r="F25" s="36"/>
      <c r="G25" s="37"/>
      <c r="H25" s="38"/>
      <c r="I25" s="43"/>
      <c r="J25" s="43"/>
    </row>
    <row r="26" spans="1:10" ht="17.25">
      <c r="A26" s="279">
        <v>5</v>
      </c>
      <c r="B26" s="45" t="s">
        <v>62</v>
      </c>
      <c r="C26" s="33"/>
      <c r="D26" s="33"/>
      <c r="E26" s="33"/>
      <c r="F26" s="33"/>
      <c r="G26" s="34"/>
      <c r="H26" s="35"/>
      <c r="I26" s="42"/>
      <c r="J26" s="42"/>
    </row>
    <row r="27" spans="1:10" ht="17.25">
      <c r="A27" s="279"/>
      <c r="B27" s="46" t="s">
        <v>63</v>
      </c>
      <c r="C27" s="36"/>
      <c r="D27" s="36"/>
      <c r="E27" s="36"/>
      <c r="F27" s="36"/>
      <c r="G27" s="37"/>
      <c r="H27" s="38"/>
      <c r="I27" s="43"/>
      <c r="J27" s="43"/>
    </row>
    <row r="28" spans="1:10" ht="17.25">
      <c r="A28" s="279">
        <v>6</v>
      </c>
      <c r="B28" s="45" t="s">
        <v>62</v>
      </c>
      <c r="C28" s="33"/>
      <c r="D28" s="33"/>
      <c r="E28" s="33"/>
      <c r="F28" s="33"/>
      <c r="G28" s="34"/>
      <c r="H28" s="35"/>
      <c r="I28" s="42"/>
      <c r="J28" s="42"/>
    </row>
    <row r="29" spans="1:10" ht="17.25">
      <c r="A29" s="279"/>
      <c r="B29" s="46" t="s">
        <v>63</v>
      </c>
      <c r="C29" s="36"/>
      <c r="D29" s="36"/>
      <c r="E29" s="36"/>
      <c r="F29" s="36"/>
      <c r="G29" s="37"/>
      <c r="H29" s="38"/>
      <c r="I29" s="43"/>
      <c r="J29" s="43"/>
    </row>
    <row r="30" spans="1:10" ht="17.25">
      <c r="A30" s="279">
        <v>7</v>
      </c>
      <c r="B30" s="45" t="s">
        <v>62</v>
      </c>
      <c r="C30" s="33"/>
      <c r="D30" s="33"/>
      <c r="E30" s="33"/>
      <c r="F30" s="33"/>
      <c r="G30" s="34"/>
      <c r="H30" s="35"/>
      <c r="I30" s="42"/>
      <c r="J30" s="42"/>
    </row>
    <row r="31" spans="1:10" ht="17.25">
      <c r="A31" s="279"/>
      <c r="B31" s="46" t="s">
        <v>63</v>
      </c>
      <c r="C31" s="36"/>
      <c r="D31" s="36"/>
      <c r="E31" s="36"/>
      <c r="F31" s="36"/>
      <c r="G31" s="37"/>
      <c r="H31" s="38"/>
      <c r="I31" s="43"/>
      <c r="J31" s="43"/>
    </row>
    <row r="32" spans="1:10" ht="17.25">
      <c r="A32" s="279">
        <v>8</v>
      </c>
      <c r="B32" s="45" t="s">
        <v>62</v>
      </c>
      <c r="C32" s="33"/>
      <c r="D32" s="33"/>
      <c r="E32" s="33"/>
      <c r="F32" s="33"/>
      <c r="G32" s="34"/>
      <c r="H32" s="35"/>
      <c r="I32" s="42"/>
      <c r="J32" s="42"/>
    </row>
    <row r="33" spans="1:10" ht="17.25">
      <c r="A33" s="279"/>
      <c r="B33" s="46" t="s">
        <v>63</v>
      </c>
      <c r="C33" s="36"/>
      <c r="D33" s="36"/>
      <c r="E33" s="36"/>
      <c r="F33" s="36"/>
      <c r="G33" s="37"/>
      <c r="H33" s="38"/>
      <c r="I33" s="43"/>
      <c r="J33" s="43"/>
    </row>
    <row r="34" spans="1:10" ht="17.25">
      <c r="A34" s="279">
        <v>9</v>
      </c>
      <c r="B34" s="45" t="s">
        <v>62</v>
      </c>
      <c r="C34" s="33"/>
      <c r="D34" s="33"/>
      <c r="E34" s="33"/>
      <c r="F34" s="33"/>
      <c r="G34" s="34"/>
      <c r="H34" s="35"/>
      <c r="I34" s="42"/>
      <c r="J34" s="42"/>
    </row>
    <row r="35" spans="1:10" ht="17.25">
      <c r="A35" s="279"/>
      <c r="B35" s="46" t="s">
        <v>63</v>
      </c>
      <c r="C35" s="36"/>
      <c r="D35" s="36"/>
      <c r="E35" s="36"/>
      <c r="F35" s="36"/>
      <c r="G35" s="37"/>
      <c r="H35" s="38"/>
      <c r="I35" s="43"/>
      <c r="J35" s="43"/>
    </row>
    <row r="36" spans="1:10" ht="17.25">
      <c r="A36" s="279">
        <v>10</v>
      </c>
      <c r="B36" s="45" t="s">
        <v>62</v>
      </c>
      <c r="C36" s="33"/>
      <c r="D36" s="33"/>
      <c r="E36" s="33"/>
      <c r="F36" s="33"/>
      <c r="G36" s="34"/>
      <c r="H36" s="35"/>
      <c r="I36" s="42"/>
      <c r="J36" s="42"/>
    </row>
    <row r="37" spans="1:10" ht="17.25">
      <c r="A37" s="279"/>
      <c r="B37" s="46" t="s">
        <v>63</v>
      </c>
      <c r="C37" s="36"/>
      <c r="D37" s="36"/>
      <c r="E37" s="36"/>
      <c r="F37" s="36"/>
      <c r="G37" s="37"/>
      <c r="H37" s="38"/>
      <c r="I37" s="43"/>
      <c r="J37" s="43"/>
    </row>
    <row r="38" spans="1:10" ht="17.25">
      <c r="A38" s="279">
        <v>11</v>
      </c>
      <c r="B38" s="45" t="s">
        <v>62</v>
      </c>
      <c r="C38" s="33"/>
      <c r="D38" s="33"/>
      <c r="E38" s="33"/>
      <c r="F38" s="33"/>
      <c r="G38" s="34"/>
      <c r="H38" s="35"/>
      <c r="I38" s="42"/>
      <c r="J38" s="42"/>
    </row>
    <row r="39" spans="1:10" ht="17.25">
      <c r="A39" s="279"/>
      <c r="B39" s="46" t="s">
        <v>63</v>
      </c>
      <c r="C39" s="36"/>
      <c r="D39" s="36"/>
      <c r="E39" s="36"/>
      <c r="F39" s="36"/>
      <c r="G39" s="37"/>
      <c r="H39" s="38"/>
      <c r="I39" s="43"/>
      <c r="J39" s="43"/>
    </row>
    <row r="40" spans="1:10" ht="17.25">
      <c r="A40" s="279">
        <v>12</v>
      </c>
      <c r="B40" s="45" t="s">
        <v>62</v>
      </c>
      <c r="C40" s="33"/>
      <c r="D40" s="33"/>
      <c r="E40" s="33"/>
      <c r="F40" s="33"/>
      <c r="G40" s="34"/>
      <c r="H40" s="35"/>
      <c r="I40" s="42"/>
      <c r="J40" s="42"/>
    </row>
    <row r="41" spans="1:10" ht="17.25">
      <c r="A41" s="279"/>
      <c r="B41" s="46" t="s">
        <v>63</v>
      </c>
      <c r="C41" s="39"/>
      <c r="D41" s="39"/>
      <c r="E41" s="39"/>
      <c r="F41" s="39"/>
      <c r="G41" s="40"/>
      <c r="H41" s="41"/>
      <c r="I41" s="43"/>
      <c r="J41" s="43"/>
    </row>
    <row r="42" spans="1:10" ht="22.5" customHeight="1">
      <c r="A42" s="279">
        <v>13</v>
      </c>
      <c r="B42" s="45" t="s">
        <v>62</v>
      </c>
      <c r="C42" s="33"/>
      <c r="D42" s="33"/>
      <c r="E42" s="33"/>
      <c r="F42" s="33"/>
      <c r="G42" s="34"/>
      <c r="H42" s="35"/>
      <c r="I42" s="42"/>
      <c r="J42" s="42"/>
    </row>
    <row r="43" spans="1:10" ht="22.5" customHeight="1">
      <c r="A43" s="279"/>
      <c r="B43" s="46" t="s">
        <v>63</v>
      </c>
      <c r="C43" s="39"/>
      <c r="D43" s="39"/>
      <c r="E43" s="39"/>
      <c r="F43" s="39"/>
      <c r="G43" s="40"/>
      <c r="H43" s="41"/>
      <c r="I43" s="43"/>
      <c r="J43" s="43"/>
    </row>
    <row r="44" spans="1:10" ht="22.5" customHeight="1">
      <c r="A44" s="279">
        <v>14</v>
      </c>
      <c r="B44" s="45" t="s">
        <v>62</v>
      </c>
      <c r="C44" s="33"/>
      <c r="D44" s="33"/>
      <c r="E44" s="33"/>
      <c r="F44" s="33"/>
      <c r="G44" s="34"/>
      <c r="H44" s="35"/>
      <c r="I44" s="42"/>
      <c r="J44" s="42"/>
    </row>
    <row r="45" spans="1:10" ht="22.5" customHeight="1">
      <c r="A45" s="279"/>
      <c r="B45" s="46" t="s">
        <v>63</v>
      </c>
      <c r="C45" s="39"/>
      <c r="D45" s="39"/>
      <c r="E45" s="39"/>
      <c r="F45" s="39"/>
      <c r="G45" s="40"/>
      <c r="H45" s="41"/>
      <c r="I45" s="43"/>
      <c r="J45" s="43"/>
    </row>
    <row r="46" ht="13.5" customHeight="1"/>
    <row r="47" spans="2:4" ht="22.5" customHeight="1">
      <c r="B47" s="284" t="s">
        <v>118</v>
      </c>
      <c r="C47" s="284"/>
      <c r="D47" s="284"/>
    </row>
    <row r="48" spans="3:6" ht="22.5" customHeight="1">
      <c r="C48" s="287"/>
      <c r="D48" s="288"/>
      <c r="E48" s="285" t="s">
        <v>120</v>
      </c>
      <c r="F48" s="286"/>
    </row>
    <row r="49" spans="3:6" ht="22.5" customHeight="1">
      <c r="C49" s="187" t="s">
        <v>123</v>
      </c>
      <c r="D49" s="205" t="s">
        <v>119</v>
      </c>
      <c r="E49" s="203" t="s">
        <v>121</v>
      </c>
      <c r="F49" s="204" t="s">
        <v>122</v>
      </c>
    </row>
    <row r="50" spans="3:7" ht="22.5" customHeight="1">
      <c r="C50" s="206"/>
      <c r="D50" s="207"/>
      <c r="E50" s="208"/>
      <c r="F50" s="209"/>
      <c r="G50" s="202"/>
    </row>
    <row r="51" spans="3:7" ht="22.5" customHeight="1">
      <c r="C51" s="210"/>
      <c r="D51" s="211"/>
      <c r="E51" s="212"/>
      <c r="F51" s="213"/>
      <c r="G51" s="202"/>
    </row>
    <row r="52" spans="3:7" ht="22.5" customHeight="1">
      <c r="C52" s="210"/>
      <c r="D52" s="211"/>
      <c r="E52" s="212"/>
      <c r="F52" s="213"/>
      <c r="G52" s="202"/>
    </row>
    <row r="53" spans="3:7" ht="22.5" customHeight="1">
      <c r="C53" s="214"/>
      <c r="D53" s="215"/>
      <c r="E53" s="216"/>
      <c r="F53" s="217"/>
      <c r="G53" s="202"/>
    </row>
  </sheetData>
  <sheetProtection/>
  <mergeCells count="53">
    <mergeCell ref="A34:A35"/>
    <mergeCell ref="A20:A21"/>
    <mergeCell ref="A22:A23"/>
    <mergeCell ref="A24:A25"/>
    <mergeCell ref="B47:D47"/>
    <mergeCell ref="E48:F48"/>
    <mergeCell ref="C48:D48"/>
    <mergeCell ref="H3:J3"/>
    <mergeCell ref="A42:A43"/>
    <mergeCell ref="A44:A45"/>
    <mergeCell ref="A36:A37"/>
    <mergeCell ref="A38:A39"/>
    <mergeCell ref="A40:A41"/>
    <mergeCell ref="E16:F16"/>
    <mergeCell ref="A26:A27"/>
    <mergeCell ref="A32:A33"/>
    <mergeCell ref="A18:A19"/>
    <mergeCell ref="E5:F5"/>
    <mergeCell ref="A17:B17"/>
    <mergeCell ref="F6:H6"/>
    <mergeCell ref="A28:A29"/>
    <mergeCell ref="A30:A31"/>
    <mergeCell ref="H16:J16"/>
    <mergeCell ref="A12:B12"/>
    <mergeCell ref="A10:B10"/>
    <mergeCell ref="A14:B14"/>
    <mergeCell ref="D14:E14"/>
    <mergeCell ref="C10:H10"/>
    <mergeCell ref="C11:D11"/>
    <mergeCell ref="C8:D8"/>
    <mergeCell ref="E7:H7"/>
    <mergeCell ref="E8:H8"/>
    <mergeCell ref="C12:D12"/>
    <mergeCell ref="A9:B9"/>
    <mergeCell ref="A11:B11"/>
    <mergeCell ref="C6:D6"/>
    <mergeCell ref="C7:D7"/>
    <mergeCell ref="C9:D9"/>
    <mergeCell ref="D3:E3"/>
    <mergeCell ref="D4:E4"/>
    <mergeCell ref="A4:B4"/>
    <mergeCell ref="A3:B3"/>
    <mergeCell ref="E11:H12"/>
    <mergeCell ref="K1:L1"/>
    <mergeCell ref="A2:B2"/>
    <mergeCell ref="C1:J1"/>
    <mergeCell ref="A1:B1"/>
    <mergeCell ref="E9:H9"/>
    <mergeCell ref="A8:B8"/>
    <mergeCell ref="A7:B7"/>
    <mergeCell ref="A6:B6"/>
    <mergeCell ref="A5:B5"/>
    <mergeCell ref="C5:D5"/>
  </mergeCells>
  <dataValidations count="10">
    <dataValidation allowBlank="1" showInputMessage="1" showErrorMessage="1" imeMode="off" sqref="C13 H18:H45"/>
    <dataValidation type="list" allowBlank="1" showInputMessage="1" showErrorMessage="1" sqref="C3">
      <formula1>$HF$2:$HF$3</formula1>
    </dataValidation>
    <dataValidation type="list" allowBlank="1" showInputMessage="1" showErrorMessage="1" sqref="C4">
      <formula1>$HG$2:$HG$7</formula1>
    </dataValidation>
    <dataValidation type="list" allowBlank="1" showInputMessage="1" showErrorMessage="1" sqref="I18:J45">
      <formula1>$HH$2:$HH$8</formula1>
    </dataValidation>
    <dataValidation type="list" allowBlank="1" showInputMessage="1" showErrorMessage="1" imeMode="off" sqref="C14">
      <formula1>$HE$2:$HE$4</formula1>
    </dataValidation>
    <dataValidation allowBlank="1" showInputMessage="1" showErrorMessage="1" imeMode="halfKatakana" sqref="C5:D5 E18:F45"/>
    <dataValidation allowBlank="1" showInputMessage="1" showErrorMessage="1" promptTitle="略称５文字まで" prompt="学校名は略称５文字まで&#10;&#10;ここに入力された名称が&#10;&#10;プログラムに印刷されます。&#10;&#10;「県立」等は省いてください" imeMode="hiragana" sqref="C6:D6"/>
    <dataValidation allowBlank="1" showInputMessage="1" showErrorMessage="1" imeMode="hiragana" sqref="C7:D8 C10:H10"/>
    <dataValidation allowBlank="1" showInputMessage="1" showErrorMessage="1" imeMode="halfAlpha" sqref="C9:D9 C11:D12"/>
    <dataValidation type="list" allowBlank="1" showInputMessage="1" showErrorMessage="1" sqref="E50:F53">
      <formula1>"○,"</formula1>
    </dataValidation>
  </dataValidations>
  <printOptions headings="1"/>
  <pageMargins left="0.787" right="0.787" top="0.984" bottom="0.984" header="0.512" footer="0.512"/>
  <pageSetup fitToHeight="1" fitToWidth="1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K43"/>
  <sheetViews>
    <sheetView zoomScalePageLayoutView="0" workbookViewId="0" topLeftCell="A1">
      <selection activeCell="H16" sqref="H16:J16"/>
    </sheetView>
  </sheetViews>
  <sheetFormatPr defaultColWidth="9.00390625" defaultRowHeight="13.5"/>
  <cols>
    <col min="1" max="1" width="5.25390625" style="7" bestFit="1" customWidth="1"/>
    <col min="2" max="2" width="3.375" style="7" bestFit="1" customWidth="1"/>
    <col min="3" max="3" width="3.75390625" style="7" customWidth="1"/>
    <col min="4" max="4" width="7.75390625" style="7" bestFit="1" customWidth="1"/>
    <col min="5" max="5" width="9.625" style="7" customWidth="1"/>
    <col min="6" max="6" width="7.50390625" style="7" customWidth="1"/>
    <col min="7" max="7" width="16.50390625" style="7" customWidth="1"/>
    <col min="8" max="8" width="3.625" style="7" customWidth="1"/>
    <col min="9" max="9" width="9.50390625" style="7" bestFit="1" customWidth="1"/>
    <col min="10" max="10" width="5.125" style="7" bestFit="1" customWidth="1"/>
    <col min="11" max="11" width="21.50390625" style="7" customWidth="1"/>
    <col min="12" max="16384" width="9.00390625" style="7" customWidth="1"/>
  </cols>
  <sheetData>
    <row r="1" spans="1:11" ht="17.25">
      <c r="A1" s="319" t="str">
        <f>"平成"&amp;'入力用'!C2&amp;"年度近畿高等学校ソフトテニス選抜インドア大会"</f>
        <v>平成30年度近畿高等学校ソフトテニス選抜インドア大会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</row>
    <row r="2" spans="1:11" ht="24.75" customHeight="1">
      <c r="A2" s="318" t="s">
        <v>40</v>
      </c>
      <c r="B2" s="318"/>
      <c r="C2" s="318"/>
      <c r="D2" s="318"/>
      <c r="E2" s="318"/>
      <c r="F2" s="318"/>
      <c r="G2" s="318"/>
      <c r="H2" s="318"/>
      <c r="I2" s="318"/>
      <c r="J2" s="318"/>
      <c r="K2" s="19">
        <f>'入力用'!C3</f>
        <v>0</v>
      </c>
    </row>
    <row r="3" spans="1:11" ht="24.75" customHeight="1">
      <c r="A3" s="298">
        <f>'入力用'!C4</f>
        <v>0</v>
      </c>
      <c r="B3" s="299"/>
      <c r="C3" s="299"/>
      <c r="D3" s="300"/>
      <c r="E3" s="329" t="s">
        <v>51</v>
      </c>
      <c r="F3" s="316"/>
      <c r="G3" s="306">
        <f>'入力用'!C5</f>
        <v>0</v>
      </c>
      <c r="H3" s="307"/>
      <c r="I3" s="28"/>
      <c r="J3" s="322" t="s">
        <v>52</v>
      </c>
      <c r="K3" s="30">
        <f>'入力用'!C11</f>
        <v>0</v>
      </c>
    </row>
    <row r="4" spans="1:11" ht="24.75" customHeight="1">
      <c r="A4" s="301"/>
      <c r="B4" s="302"/>
      <c r="C4" s="302"/>
      <c r="D4" s="303"/>
      <c r="E4" s="327" t="s">
        <v>41</v>
      </c>
      <c r="F4" s="328"/>
      <c r="G4" s="310">
        <f>'入力用'!C6</f>
        <v>0</v>
      </c>
      <c r="H4" s="311"/>
      <c r="I4" s="8" t="s">
        <v>17</v>
      </c>
      <c r="J4" s="308"/>
      <c r="K4" s="31">
        <f>'入力用'!C12</f>
        <v>0</v>
      </c>
    </row>
    <row r="5" spans="1:11" ht="24.75" customHeight="1">
      <c r="A5" s="9" t="s">
        <v>13</v>
      </c>
      <c r="B5" s="10" t="s">
        <v>53</v>
      </c>
      <c r="C5" s="321">
        <f>'入力用'!C9</f>
        <v>0</v>
      </c>
      <c r="D5" s="304"/>
      <c r="E5" s="304">
        <f>'入力用'!C10</f>
        <v>0</v>
      </c>
      <c r="F5" s="304"/>
      <c r="G5" s="304"/>
      <c r="H5" s="304"/>
      <c r="I5" s="304"/>
      <c r="J5" s="304"/>
      <c r="K5" s="305"/>
    </row>
    <row r="6" ht="9.75" customHeight="1"/>
    <row r="7" spans="7:11" ht="18.75" customHeight="1">
      <c r="G7" s="11" t="s">
        <v>37</v>
      </c>
      <c r="H7" s="323" t="str">
        <f>'入力用'!C7&amp;"　　　印  "</f>
        <v>　　　印  </v>
      </c>
      <c r="I7" s="323"/>
      <c r="J7" s="323"/>
      <c r="K7" s="323"/>
    </row>
    <row r="8" ht="15.75" customHeight="1"/>
    <row r="9" spans="7:11" ht="18.75" customHeight="1">
      <c r="G9" s="11" t="s">
        <v>38</v>
      </c>
      <c r="H9" s="323" t="str">
        <f>'入力用'!C8&amp;"　　　印  "</f>
        <v>　　　印  </v>
      </c>
      <c r="I9" s="323"/>
      <c r="J9" s="323"/>
      <c r="K9" s="323"/>
    </row>
    <row r="10" ht="9.75" customHeight="1"/>
    <row r="11" spans="1:11" ht="21" customHeight="1">
      <c r="A11" s="12"/>
      <c r="B11" s="324" t="s">
        <v>34</v>
      </c>
      <c r="C11" s="325"/>
      <c r="D11" s="325"/>
      <c r="E11" s="326"/>
      <c r="F11" s="9" t="s">
        <v>39</v>
      </c>
      <c r="G11" s="9" t="s">
        <v>36</v>
      </c>
      <c r="H11" s="320" t="s">
        <v>35</v>
      </c>
      <c r="I11" s="320"/>
      <c r="J11" s="320"/>
      <c r="K11" s="320"/>
    </row>
    <row r="12" spans="1:11" ht="21" customHeight="1">
      <c r="A12" s="331">
        <v>1</v>
      </c>
      <c r="B12" s="329" t="s">
        <v>54</v>
      </c>
      <c r="C12" s="330"/>
      <c r="D12" s="316" t="str">
        <f>'入力用'!E18&amp;"　"&amp;'入力用'!F18</f>
        <v>　</v>
      </c>
      <c r="E12" s="317"/>
      <c r="F12" s="334" t="str">
        <f>'入力用'!G18&amp;" 年"</f>
        <v> 年</v>
      </c>
      <c r="G12" s="314">
        <f>IF('入力用'!H18="","",'入力用'!H18)</f>
      </c>
      <c r="H12" s="312" t="str">
        <f>"平成"&amp;'入力用'!$C$2&amp;"年度選手権"</f>
        <v>平成30年度選手権</v>
      </c>
      <c r="I12" s="313"/>
      <c r="J12" s="313"/>
      <c r="K12" s="13" t="str">
        <f>"[ "&amp;'入力用'!I18&amp;" ]"</f>
        <v>[  ]</v>
      </c>
    </row>
    <row r="13" spans="1:11" ht="21" customHeight="1">
      <c r="A13" s="332"/>
      <c r="B13" s="336" t="str">
        <f>'入力用'!C18&amp;"　"&amp;'入力用'!D18</f>
        <v>　</v>
      </c>
      <c r="C13" s="337"/>
      <c r="D13" s="337"/>
      <c r="E13" s="338"/>
      <c r="F13" s="335"/>
      <c r="G13" s="315"/>
      <c r="H13" s="308" t="str">
        <f>"平成"&amp;'入力用'!$C$2-1&amp;"年度インドア"</f>
        <v>平成29年度インドア</v>
      </c>
      <c r="I13" s="309"/>
      <c r="J13" s="309"/>
      <c r="K13" s="29" t="str">
        <f>"[ "&amp;'入力用'!J18&amp;" ]"</f>
        <v>[  ]</v>
      </c>
    </row>
    <row r="14" spans="1:11" ht="21" customHeight="1">
      <c r="A14" s="332"/>
      <c r="B14" s="329" t="s">
        <v>54</v>
      </c>
      <c r="C14" s="330"/>
      <c r="D14" s="316" t="str">
        <f>'入力用'!E19&amp;"　"&amp;'入力用'!F19</f>
        <v>　</v>
      </c>
      <c r="E14" s="317"/>
      <c r="F14" s="334" t="str">
        <f>'入力用'!G19&amp;" 年"</f>
        <v> 年</v>
      </c>
      <c r="G14" s="314">
        <f>IF('入力用'!H19="","",'入力用'!H19)</f>
      </c>
      <c r="H14" s="312" t="str">
        <f>"平成"&amp;'入力用'!$C$2&amp;"年度選手権"</f>
        <v>平成30年度選手権</v>
      </c>
      <c r="I14" s="313"/>
      <c r="J14" s="313"/>
      <c r="K14" s="13" t="str">
        <f>"[ "&amp;'入力用'!I19&amp;" ]"</f>
        <v>[  ]</v>
      </c>
    </row>
    <row r="15" spans="1:11" ht="21" customHeight="1">
      <c r="A15" s="333"/>
      <c r="B15" s="336" t="str">
        <f>'入力用'!C19&amp;"　"&amp;'入力用'!D19</f>
        <v>　</v>
      </c>
      <c r="C15" s="337"/>
      <c r="D15" s="337"/>
      <c r="E15" s="338"/>
      <c r="F15" s="335"/>
      <c r="G15" s="315"/>
      <c r="H15" s="308" t="str">
        <f>"平成"&amp;'入力用'!$C$2-1&amp;"年度インドア"</f>
        <v>平成29年度インドア</v>
      </c>
      <c r="I15" s="309"/>
      <c r="J15" s="309"/>
      <c r="K15" s="29" t="str">
        <f>"[ "&amp;'入力用'!J19&amp;" ]"</f>
        <v>[  ]</v>
      </c>
    </row>
    <row r="16" spans="1:11" ht="21" customHeight="1">
      <c r="A16" s="331">
        <v>2</v>
      </c>
      <c r="B16" s="329" t="s">
        <v>54</v>
      </c>
      <c r="C16" s="330"/>
      <c r="D16" s="316" t="str">
        <f>'入力用'!E20&amp;"　"&amp;'入力用'!F20</f>
        <v>　</v>
      </c>
      <c r="E16" s="317"/>
      <c r="F16" s="334" t="str">
        <f>'入力用'!G20&amp;" 年"</f>
        <v> 年</v>
      </c>
      <c r="G16" s="314">
        <f>IF('入力用'!H20="","",'入力用'!H20)</f>
      </c>
      <c r="H16" s="312" t="str">
        <f>"平成"&amp;'入力用'!$C$2&amp;"年度選手権"</f>
        <v>平成30年度選手権</v>
      </c>
      <c r="I16" s="313"/>
      <c r="J16" s="313"/>
      <c r="K16" s="13" t="str">
        <f>"[ "&amp;'入力用'!I20&amp;" ]"</f>
        <v>[  ]</v>
      </c>
    </row>
    <row r="17" spans="1:11" ht="21" customHeight="1">
      <c r="A17" s="332"/>
      <c r="B17" s="336" t="str">
        <f>'入力用'!C20&amp;"　"&amp;'入力用'!D20</f>
        <v>　</v>
      </c>
      <c r="C17" s="337"/>
      <c r="D17" s="337"/>
      <c r="E17" s="338"/>
      <c r="F17" s="335"/>
      <c r="G17" s="315"/>
      <c r="H17" s="308" t="str">
        <f>"平成"&amp;'入力用'!$C$2-1&amp;"年度インドア"</f>
        <v>平成29年度インドア</v>
      </c>
      <c r="I17" s="309"/>
      <c r="J17" s="309"/>
      <c r="K17" s="29" t="str">
        <f>"[ "&amp;'入力用'!J20&amp;" ]"</f>
        <v>[  ]</v>
      </c>
    </row>
    <row r="18" spans="1:11" ht="21" customHeight="1">
      <c r="A18" s="332"/>
      <c r="B18" s="329" t="s">
        <v>54</v>
      </c>
      <c r="C18" s="330"/>
      <c r="D18" s="316" t="str">
        <f>'入力用'!E21&amp;"　"&amp;'入力用'!F21</f>
        <v>　</v>
      </c>
      <c r="E18" s="317"/>
      <c r="F18" s="334" t="str">
        <f>'入力用'!G21&amp;" 年"</f>
        <v> 年</v>
      </c>
      <c r="G18" s="314">
        <f>IF('入力用'!H21="","",'入力用'!H21)</f>
      </c>
      <c r="H18" s="312" t="str">
        <f>"平成"&amp;'入力用'!$C$2&amp;"年度選手権"</f>
        <v>平成30年度選手権</v>
      </c>
      <c r="I18" s="313"/>
      <c r="J18" s="313"/>
      <c r="K18" s="13" t="str">
        <f>"[ "&amp;'入力用'!I21&amp;" ]"</f>
        <v>[  ]</v>
      </c>
    </row>
    <row r="19" spans="1:11" ht="21" customHeight="1">
      <c r="A19" s="333"/>
      <c r="B19" s="336" t="str">
        <f>'入力用'!C21&amp;"　"&amp;'入力用'!D21</f>
        <v>　</v>
      </c>
      <c r="C19" s="337"/>
      <c r="D19" s="337"/>
      <c r="E19" s="338"/>
      <c r="F19" s="335"/>
      <c r="G19" s="315"/>
      <c r="H19" s="308" t="str">
        <f>"平成"&amp;'入力用'!$C$2-1&amp;"年度インドア"</f>
        <v>平成29年度インドア</v>
      </c>
      <c r="I19" s="309"/>
      <c r="J19" s="309"/>
      <c r="K19" s="29" t="str">
        <f>"[ "&amp;'入力用'!J21&amp;" ]"</f>
        <v>[  ]</v>
      </c>
    </row>
    <row r="20" spans="1:11" ht="21" customHeight="1">
      <c r="A20" s="331">
        <v>3</v>
      </c>
      <c r="B20" s="329" t="s">
        <v>54</v>
      </c>
      <c r="C20" s="330"/>
      <c r="D20" s="316" t="str">
        <f>'入力用'!E22&amp;"　"&amp;'入力用'!F22</f>
        <v>　</v>
      </c>
      <c r="E20" s="317"/>
      <c r="F20" s="334" t="str">
        <f>'入力用'!G22&amp;" 年"</f>
        <v> 年</v>
      </c>
      <c r="G20" s="314">
        <f>IF('入力用'!H22="","",'入力用'!H22)</f>
      </c>
      <c r="H20" s="312" t="str">
        <f>"平成"&amp;'入力用'!$C$2&amp;"年度選手権"</f>
        <v>平成30年度選手権</v>
      </c>
      <c r="I20" s="313"/>
      <c r="J20" s="313"/>
      <c r="K20" s="13" t="str">
        <f>"[ "&amp;'入力用'!I22&amp;" ]"</f>
        <v>[  ]</v>
      </c>
    </row>
    <row r="21" spans="1:11" ht="21" customHeight="1">
      <c r="A21" s="332"/>
      <c r="B21" s="336" t="str">
        <f>'入力用'!C22&amp;"　"&amp;'入力用'!D22</f>
        <v>　</v>
      </c>
      <c r="C21" s="337"/>
      <c r="D21" s="337"/>
      <c r="E21" s="338"/>
      <c r="F21" s="335"/>
      <c r="G21" s="315"/>
      <c r="H21" s="308" t="str">
        <f>"平成"&amp;'入力用'!$C$2-1&amp;"年度インドア"</f>
        <v>平成29年度インドア</v>
      </c>
      <c r="I21" s="309"/>
      <c r="J21" s="309"/>
      <c r="K21" s="29" t="str">
        <f>"[ "&amp;'入力用'!J22&amp;" ]"</f>
        <v>[  ]</v>
      </c>
    </row>
    <row r="22" spans="1:11" ht="21" customHeight="1">
      <c r="A22" s="332"/>
      <c r="B22" s="329" t="s">
        <v>54</v>
      </c>
      <c r="C22" s="330"/>
      <c r="D22" s="316" t="str">
        <f>'入力用'!E23&amp;"　"&amp;'入力用'!F23</f>
        <v>　</v>
      </c>
      <c r="E22" s="317"/>
      <c r="F22" s="334" t="str">
        <f>'入力用'!G23&amp;" 年"</f>
        <v> 年</v>
      </c>
      <c r="G22" s="314">
        <f>IF('入力用'!H23="","",'入力用'!H23)</f>
      </c>
      <c r="H22" s="312" t="str">
        <f>"平成"&amp;'入力用'!$C$2&amp;"年度選手権"</f>
        <v>平成30年度選手権</v>
      </c>
      <c r="I22" s="313"/>
      <c r="J22" s="313"/>
      <c r="K22" s="13" t="str">
        <f>"[ "&amp;'入力用'!I23&amp;" ]"</f>
        <v>[  ]</v>
      </c>
    </row>
    <row r="23" spans="1:11" ht="21" customHeight="1">
      <c r="A23" s="333"/>
      <c r="B23" s="336" t="str">
        <f>'入力用'!C23&amp;"　"&amp;'入力用'!D23</f>
        <v>　</v>
      </c>
      <c r="C23" s="337"/>
      <c r="D23" s="337"/>
      <c r="E23" s="338"/>
      <c r="F23" s="335"/>
      <c r="G23" s="315"/>
      <c r="H23" s="308" t="str">
        <f>"平成"&amp;'入力用'!$C$2-1&amp;"年度インドア"</f>
        <v>平成29年度インドア</v>
      </c>
      <c r="I23" s="309"/>
      <c r="J23" s="309"/>
      <c r="K23" s="29" t="str">
        <f>"[ "&amp;'入力用'!J23&amp;" ]"</f>
        <v>[  ]</v>
      </c>
    </row>
    <row r="24" spans="1:11" ht="21" customHeight="1">
      <c r="A24" s="331">
        <v>4</v>
      </c>
      <c r="B24" s="329" t="s">
        <v>54</v>
      </c>
      <c r="C24" s="330"/>
      <c r="D24" s="316" t="str">
        <f>'入力用'!E24&amp;"　"&amp;'入力用'!F24</f>
        <v>　</v>
      </c>
      <c r="E24" s="317"/>
      <c r="F24" s="334" t="str">
        <f>'入力用'!G24&amp;" 年"</f>
        <v> 年</v>
      </c>
      <c r="G24" s="314">
        <f>IF('入力用'!H24="","",'入力用'!H24)</f>
      </c>
      <c r="H24" s="312" t="str">
        <f>"平成"&amp;'入力用'!$C$2&amp;"年度選手権"</f>
        <v>平成30年度選手権</v>
      </c>
      <c r="I24" s="313"/>
      <c r="J24" s="313"/>
      <c r="K24" s="13" t="str">
        <f>"[ "&amp;'入力用'!I24&amp;" ]"</f>
        <v>[  ]</v>
      </c>
    </row>
    <row r="25" spans="1:11" ht="21" customHeight="1">
      <c r="A25" s="332"/>
      <c r="B25" s="336" t="str">
        <f>'入力用'!C24&amp;"　"&amp;'入力用'!D24</f>
        <v>　</v>
      </c>
      <c r="C25" s="337"/>
      <c r="D25" s="337"/>
      <c r="E25" s="338"/>
      <c r="F25" s="335"/>
      <c r="G25" s="315"/>
      <c r="H25" s="308" t="str">
        <f>"平成"&amp;'入力用'!$C$2-1&amp;"年度インドア"</f>
        <v>平成29年度インドア</v>
      </c>
      <c r="I25" s="309"/>
      <c r="J25" s="309"/>
      <c r="K25" s="29" t="str">
        <f>"[ "&amp;'入力用'!J24&amp;" ]"</f>
        <v>[  ]</v>
      </c>
    </row>
    <row r="26" spans="1:11" ht="21" customHeight="1">
      <c r="A26" s="332"/>
      <c r="B26" s="329" t="s">
        <v>54</v>
      </c>
      <c r="C26" s="330"/>
      <c r="D26" s="316" t="str">
        <f>'入力用'!E25&amp;"　"&amp;'入力用'!F25</f>
        <v>　</v>
      </c>
      <c r="E26" s="317"/>
      <c r="F26" s="334" t="str">
        <f>'入力用'!G25&amp;" 年"</f>
        <v> 年</v>
      </c>
      <c r="G26" s="314">
        <f>IF('入力用'!H25="","",'入力用'!H25)</f>
      </c>
      <c r="H26" s="312" t="str">
        <f>"平成"&amp;'入力用'!$C$2&amp;"年度選手権"</f>
        <v>平成30年度選手権</v>
      </c>
      <c r="I26" s="313"/>
      <c r="J26" s="313"/>
      <c r="K26" s="13" t="str">
        <f>"[ "&amp;'入力用'!I25&amp;" ]"</f>
        <v>[  ]</v>
      </c>
    </row>
    <row r="27" spans="1:11" ht="21" customHeight="1">
      <c r="A27" s="333"/>
      <c r="B27" s="336" t="str">
        <f>'入力用'!C25&amp;"　"&amp;'入力用'!D25</f>
        <v>　</v>
      </c>
      <c r="C27" s="337"/>
      <c r="D27" s="337"/>
      <c r="E27" s="338"/>
      <c r="F27" s="335"/>
      <c r="G27" s="315"/>
      <c r="H27" s="308" t="str">
        <f>"平成"&amp;'入力用'!$C$2-1&amp;"年度インドア"</f>
        <v>平成29年度インドア</v>
      </c>
      <c r="I27" s="309"/>
      <c r="J27" s="309"/>
      <c r="K27" s="29" t="str">
        <f>"[ "&amp;'入力用'!J25&amp;" ]"</f>
        <v>[  ]</v>
      </c>
    </row>
    <row r="28" spans="1:11" ht="21" customHeight="1">
      <c r="A28" s="331">
        <v>5</v>
      </c>
      <c r="B28" s="329" t="s">
        <v>54</v>
      </c>
      <c r="C28" s="330"/>
      <c r="D28" s="316" t="str">
        <f>'入力用'!E26&amp;"　"&amp;'入力用'!F26</f>
        <v>　</v>
      </c>
      <c r="E28" s="317"/>
      <c r="F28" s="334" t="str">
        <f>'入力用'!G26&amp;" 年"</f>
        <v> 年</v>
      </c>
      <c r="G28" s="314">
        <f>IF('入力用'!H26="","",'入力用'!H26)</f>
      </c>
      <c r="H28" s="312" t="str">
        <f>"平成"&amp;'入力用'!$C$2&amp;"年度選手権"</f>
        <v>平成30年度選手権</v>
      </c>
      <c r="I28" s="313"/>
      <c r="J28" s="313"/>
      <c r="K28" s="13" t="str">
        <f>"[ "&amp;'入力用'!I26&amp;" ]"</f>
        <v>[  ]</v>
      </c>
    </row>
    <row r="29" spans="1:11" ht="21" customHeight="1">
      <c r="A29" s="332"/>
      <c r="B29" s="336" t="str">
        <f>'入力用'!C26&amp;"　"&amp;'入力用'!D26</f>
        <v>　</v>
      </c>
      <c r="C29" s="337"/>
      <c r="D29" s="337"/>
      <c r="E29" s="338"/>
      <c r="F29" s="335"/>
      <c r="G29" s="315"/>
      <c r="H29" s="308" t="str">
        <f>"平成"&amp;'入力用'!$C$2-1&amp;"年度インドア"</f>
        <v>平成29年度インドア</v>
      </c>
      <c r="I29" s="309"/>
      <c r="J29" s="309"/>
      <c r="K29" s="29" t="str">
        <f>"[ "&amp;'入力用'!J26&amp;" ]"</f>
        <v>[  ]</v>
      </c>
    </row>
    <row r="30" spans="1:11" ht="21" customHeight="1">
      <c r="A30" s="332"/>
      <c r="B30" s="329" t="s">
        <v>54</v>
      </c>
      <c r="C30" s="330"/>
      <c r="D30" s="316" t="str">
        <f>'入力用'!E27&amp;"　"&amp;'入力用'!F27</f>
        <v>　</v>
      </c>
      <c r="E30" s="317"/>
      <c r="F30" s="334" t="str">
        <f>'入力用'!G27&amp;" 年"</f>
        <v> 年</v>
      </c>
      <c r="G30" s="314">
        <f>IF('入力用'!H27="","",'入力用'!H27)</f>
      </c>
      <c r="H30" s="312" t="str">
        <f>"平成"&amp;'入力用'!$C$2&amp;"年度選手権"</f>
        <v>平成30年度選手権</v>
      </c>
      <c r="I30" s="313"/>
      <c r="J30" s="313"/>
      <c r="K30" s="13" t="str">
        <f>"[ "&amp;'入力用'!I27&amp;" ]"</f>
        <v>[  ]</v>
      </c>
    </row>
    <row r="31" spans="1:11" ht="21" customHeight="1">
      <c r="A31" s="333"/>
      <c r="B31" s="336" t="str">
        <f>'入力用'!C27&amp;"　"&amp;'入力用'!D27</f>
        <v>　</v>
      </c>
      <c r="C31" s="337"/>
      <c r="D31" s="337"/>
      <c r="E31" s="338"/>
      <c r="F31" s="335"/>
      <c r="G31" s="315"/>
      <c r="H31" s="308" t="str">
        <f>"平成"&amp;'入力用'!$C$2-1&amp;"年度インドア"</f>
        <v>平成29年度インドア</v>
      </c>
      <c r="I31" s="309"/>
      <c r="J31" s="309"/>
      <c r="K31" s="29" t="str">
        <f>"[ "&amp;'入力用'!J27&amp;" ]"</f>
        <v>[  ]</v>
      </c>
    </row>
    <row r="32" spans="1:11" ht="21" customHeight="1">
      <c r="A32" s="331">
        <v>6</v>
      </c>
      <c r="B32" s="329" t="s">
        <v>54</v>
      </c>
      <c r="C32" s="330"/>
      <c r="D32" s="316" t="str">
        <f>'入力用'!E28&amp;"　"&amp;'入力用'!F28</f>
        <v>　</v>
      </c>
      <c r="E32" s="317"/>
      <c r="F32" s="334" t="str">
        <f>'入力用'!G28&amp;" 年"</f>
        <v> 年</v>
      </c>
      <c r="G32" s="314">
        <f>IF('入力用'!H28="","",'入力用'!H28)</f>
      </c>
      <c r="H32" s="312" t="str">
        <f>"平成"&amp;'入力用'!$C$2&amp;"年度選手権"</f>
        <v>平成30年度選手権</v>
      </c>
      <c r="I32" s="313"/>
      <c r="J32" s="313"/>
      <c r="K32" s="13" t="str">
        <f>"[ "&amp;'入力用'!I28&amp;" ]"</f>
        <v>[  ]</v>
      </c>
    </row>
    <row r="33" spans="1:11" ht="21" customHeight="1">
      <c r="A33" s="332"/>
      <c r="B33" s="336" t="str">
        <f>'入力用'!C28&amp;"　"&amp;'入力用'!D28</f>
        <v>　</v>
      </c>
      <c r="C33" s="337"/>
      <c r="D33" s="337"/>
      <c r="E33" s="338"/>
      <c r="F33" s="335"/>
      <c r="G33" s="315"/>
      <c r="H33" s="308" t="str">
        <f>"平成"&amp;'入力用'!$C$2-1&amp;"年度インドア"</f>
        <v>平成29年度インドア</v>
      </c>
      <c r="I33" s="309"/>
      <c r="J33" s="309"/>
      <c r="K33" s="29" t="str">
        <f>"[ "&amp;'入力用'!J28&amp;" ]"</f>
        <v>[  ]</v>
      </c>
    </row>
    <row r="34" spans="1:11" ht="21" customHeight="1">
      <c r="A34" s="332"/>
      <c r="B34" s="329" t="s">
        <v>54</v>
      </c>
      <c r="C34" s="330"/>
      <c r="D34" s="316" t="str">
        <f>'入力用'!E29&amp;"　"&amp;'入力用'!F29</f>
        <v>　</v>
      </c>
      <c r="E34" s="317"/>
      <c r="F34" s="334" t="str">
        <f>'入力用'!G29&amp;" 年"</f>
        <v> 年</v>
      </c>
      <c r="G34" s="314">
        <f>IF('入力用'!H29="","",'入力用'!H29)</f>
      </c>
      <c r="H34" s="312" t="str">
        <f>"平成"&amp;'入力用'!$C$2&amp;"年度選手権"</f>
        <v>平成30年度選手権</v>
      </c>
      <c r="I34" s="313"/>
      <c r="J34" s="313"/>
      <c r="K34" s="13" t="str">
        <f>"[ "&amp;'入力用'!I29&amp;" ]"</f>
        <v>[  ]</v>
      </c>
    </row>
    <row r="35" spans="1:11" ht="21" customHeight="1">
      <c r="A35" s="333"/>
      <c r="B35" s="336" t="str">
        <f>'入力用'!C29&amp;"　"&amp;'入力用'!D29</f>
        <v>　</v>
      </c>
      <c r="C35" s="337"/>
      <c r="D35" s="337"/>
      <c r="E35" s="338"/>
      <c r="F35" s="335"/>
      <c r="G35" s="315"/>
      <c r="H35" s="308" t="str">
        <f>"平成"&amp;'入力用'!$C$2-1&amp;"年度インドア"</f>
        <v>平成29年度インドア</v>
      </c>
      <c r="I35" s="309"/>
      <c r="J35" s="309"/>
      <c r="K35" s="29" t="str">
        <f>"[ "&amp;'入力用'!J29&amp;" ]"</f>
        <v>[  ]</v>
      </c>
    </row>
    <row r="36" spans="1:11" ht="21" customHeight="1">
      <c r="A36" s="331">
        <v>7</v>
      </c>
      <c r="B36" s="329" t="s">
        <v>54</v>
      </c>
      <c r="C36" s="330"/>
      <c r="D36" s="316" t="str">
        <f>'入力用'!E30&amp;"　"&amp;'入力用'!F30</f>
        <v>　</v>
      </c>
      <c r="E36" s="317"/>
      <c r="F36" s="334" t="str">
        <f>'入力用'!G30&amp;" 年"</f>
        <v> 年</v>
      </c>
      <c r="G36" s="314">
        <f>IF('入力用'!H30="","",'入力用'!H30)</f>
      </c>
      <c r="H36" s="312" t="str">
        <f>"平成"&amp;'入力用'!$C$2&amp;"年度選手権"</f>
        <v>平成30年度選手権</v>
      </c>
      <c r="I36" s="313"/>
      <c r="J36" s="313"/>
      <c r="K36" s="13" t="str">
        <f>"[ "&amp;'入力用'!I30&amp;" ]"</f>
        <v>[  ]</v>
      </c>
    </row>
    <row r="37" spans="1:11" ht="21" customHeight="1">
      <c r="A37" s="332"/>
      <c r="B37" s="336" t="str">
        <f>'入力用'!C30&amp;"　"&amp;'入力用'!D30</f>
        <v>　</v>
      </c>
      <c r="C37" s="337"/>
      <c r="D37" s="337"/>
      <c r="E37" s="338"/>
      <c r="F37" s="335"/>
      <c r="G37" s="315"/>
      <c r="H37" s="308" t="str">
        <f>"平成"&amp;'入力用'!$C$2-1&amp;"年度インドア"</f>
        <v>平成29年度インドア</v>
      </c>
      <c r="I37" s="309"/>
      <c r="J37" s="309"/>
      <c r="K37" s="29" t="str">
        <f>"[ "&amp;'入力用'!J30&amp;" ]"</f>
        <v>[  ]</v>
      </c>
    </row>
    <row r="38" spans="1:11" ht="21" customHeight="1">
      <c r="A38" s="332"/>
      <c r="B38" s="329" t="s">
        <v>54</v>
      </c>
      <c r="C38" s="330"/>
      <c r="D38" s="316" t="str">
        <f>'入力用'!E31&amp;"　"&amp;'入力用'!F31</f>
        <v>　</v>
      </c>
      <c r="E38" s="317"/>
      <c r="F38" s="334" t="str">
        <f>'入力用'!G31&amp;" 年"</f>
        <v> 年</v>
      </c>
      <c r="G38" s="314">
        <f>IF('入力用'!H31="","",'入力用'!H31)</f>
      </c>
      <c r="H38" s="312" t="str">
        <f>"平成"&amp;'入力用'!$C$2&amp;"年度選手権"</f>
        <v>平成30年度選手権</v>
      </c>
      <c r="I38" s="313"/>
      <c r="J38" s="313"/>
      <c r="K38" s="13" t="str">
        <f>"[ "&amp;'入力用'!I31&amp;" ]"</f>
        <v>[  ]</v>
      </c>
    </row>
    <row r="39" spans="1:11" ht="21" customHeight="1">
      <c r="A39" s="333"/>
      <c r="B39" s="336" t="str">
        <f>'入力用'!C31&amp;"　"&amp;'入力用'!D31</f>
        <v>　</v>
      </c>
      <c r="C39" s="337"/>
      <c r="D39" s="337"/>
      <c r="E39" s="338"/>
      <c r="F39" s="335"/>
      <c r="G39" s="315"/>
      <c r="H39" s="308" t="str">
        <f>"平成"&amp;'入力用'!$C$2-1&amp;"年度インドア"</f>
        <v>平成29年度インドア</v>
      </c>
      <c r="I39" s="309"/>
      <c r="J39" s="309"/>
      <c r="K39" s="14" t="str">
        <f>"[ "&amp;'入力用'!J31&amp;" ]"</f>
        <v>[  ]</v>
      </c>
    </row>
    <row r="40" ht="14.25" thickBot="1"/>
    <row r="41" spans="1:6" ht="24.75" customHeight="1">
      <c r="A41" s="289" t="s">
        <v>57</v>
      </c>
      <c r="B41" s="290"/>
      <c r="C41" s="290"/>
      <c r="D41" s="290"/>
      <c r="E41" s="290"/>
      <c r="F41" s="291"/>
    </row>
    <row r="42" spans="1:6" ht="13.5" customHeight="1">
      <c r="A42" s="292">
        <f>'入力用'!C14</f>
        <v>0</v>
      </c>
      <c r="B42" s="293"/>
      <c r="C42" s="293"/>
      <c r="D42" s="293"/>
      <c r="E42" s="293"/>
      <c r="F42" s="294"/>
    </row>
    <row r="43" spans="1:6" ht="14.25" customHeight="1" thickBot="1">
      <c r="A43" s="295"/>
      <c r="B43" s="296"/>
      <c r="C43" s="296"/>
      <c r="D43" s="296"/>
      <c r="E43" s="296"/>
      <c r="F43" s="297"/>
    </row>
  </sheetData>
  <sheetProtection/>
  <mergeCells count="121">
    <mergeCell ref="A36:A39"/>
    <mergeCell ref="D36:E36"/>
    <mergeCell ref="F36:F37"/>
    <mergeCell ref="G36:G37"/>
    <mergeCell ref="B37:E37"/>
    <mergeCell ref="B38:C38"/>
    <mergeCell ref="B39:E39"/>
    <mergeCell ref="B36:C36"/>
    <mergeCell ref="B32:C32"/>
    <mergeCell ref="H36:J36"/>
    <mergeCell ref="H37:J37"/>
    <mergeCell ref="D38:E38"/>
    <mergeCell ref="F38:F39"/>
    <mergeCell ref="G38:G39"/>
    <mergeCell ref="H38:J38"/>
    <mergeCell ref="H39:J39"/>
    <mergeCell ref="B30:C30"/>
    <mergeCell ref="B31:E31"/>
    <mergeCell ref="H32:J32"/>
    <mergeCell ref="H33:J33"/>
    <mergeCell ref="D34:E34"/>
    <mergeCell ref="F34:F35"/>
    <mergeCell ref="G34:G35"/>
    <mergeCell ref="H34:J34"/>
    <mergeCell ref="H35:J35"/>
    <mergeCell ref="G32:G33"/>
    <mergeCell ref="H28:J28"/>
    <mergeCell ref="H29:J29"/>
    <mergeCell ref="D30:E30"/>
    <mergeCell ref="F30:F31"/>
    <mergeCell ref="G30:G31"/>
    <mergeCell ref="H30:J30"/>
    <mergeCell ref="H31:J31"/>
    <mergeCell ref="G28:G29"/>
    <mergeCell ref="D28:E28"/>
    <mergeCell ref="F28:F29"/>
    <mergeCell ref="B24:C24"/>
    <mergeCell ref="A32:A35"/>
    <mergeCell ref="D32:E32"/>
    <mergeCell ref="F32:F33"/>
    <mergeCell ref="B33:E33"/>
    <mergeCell ref="B34:C34"/>
    <mergeCell ref="B35:E35"/>
    <mergeCell ref="B28:C28"/>
    <mergeCell ref="A28:A31"/>
    <mergeCell ref="B29:E29"/>
    <mergeCell ref="B22:C22"/>
    <mergeCell ref="B23:E23"/>
    <mergeCell ref="H24:J24"/>
    <mergeCell ref="H25:J25"/>
    <mergeCell ref="D26:E26"/>
    <mergeCell ref="F26:F27"/>
    <mergeCell ref="G26:G27"/>
    <mergeCell ref="H26:J26"/>
    <mergeCell ref="H27:J27"/>
    <mergeCell ref="G24:G25"/>
    <mergeCell ref="H20:J20"/>
    <mergeCell ref="H21:J21"/>
    <mergeCell ref="D22:E22"/>
    <mergeCell ref="F22:F23"/>
    <mergeCell ref="G22:G23"/>
    <mergeCell ref="H22:J22"/>
    <mergeCell ref="H23:J23"/>
    <mergeCell ref="G20:G21"/>
    <mergeCell ref="D20:E20"/>
    <mergeCell ref="F20:F21"/>
    <mergeCell ref="G14:G15"/>
    <mergeCell ref="A24:A27"/>
    <mergeCell ref="D24:E24"/>
    <mergeCell ref="F24:F25"/>
    <mergeCell ref="B25:E25"/>
    <mergeCell ref="B26:C26"/>
    <mergeCell ref="B27:E27"/>
    <mergeCell ref="B20:C20"/>
    <mergeCell ref="A20:A23"/>
    <mergeCell ref="B21:E21"/>
    <mergeCell ref="H16:J16"/>
    <mergeCell ref="H17:J17"/>
    <mergeCell ref="D18:E18"/>
    <mergeCell ref="F18:F19"/>
    <mergeCell ref="G18:G19"/>
    <mergeCell ref="H18:J18"/>
    <mergeCell ref="H19:J19"/>
    <mergeCell ref="G16:G17"/>
    <mergeCell ref="H14:J14"/>
    <mergeCell ref="H15:J15"/>
    <mergeCell ref="A12:A15"/>
    <mergeCell ref="B12:C12"/>
    <mergeCell ref="B13:E13"/>
    <mergeCell ref="B14:C14"/>
    <mergeCell ref="B15:E15"/>
    <mergeCell ref="D14:E14"/>
    <mergeCell ref="F14:F15"/>
    <mergeCell ref="F12:F13"/>
    <mergeCell ref="B16:C16"/>
    <mergeCell ref="A16:A19"/>
    <mergeCell ref="D16:E16"/>
    <mergeCell ref="F16:F17"/>
    <mergeCell ref="B17:E17"/>
    <mergeCell ref="B18:C18"/>
    <mergeCell ref="B19:E19"/>
    <mergeCell ref="A2:J2"/>
    <mergeCell ref="A1:K1"/>
    <mergeCell ref="H11:K11"/>
    <mergeCell ref="C5:D5"/>
    <mergeCell ref="J3:J4"/>
    <mergeCell ref="H7:K7"/>
    <mergeCell ref="H9:K9"/>
    <mergeCell ref="B11:E11"/>
    <mergeCell ref="E4:F4"/>
    <mergeCell ref="E3:F3"/>
    <mergeCell ref="A41:F41"/>
    <mergeCell ref="A42:F43"/>
    <mergeCell ref="A3:D4"/>
    <mergeCell ref="E5:K5"/>
    <mergeCell ref="G3:H3"/>
    <mergeCell ref="H13:J13"/>
    <mergeCell ref="G4:H4"/>
    <mergeCell ref="H12:J12"/>
    <mergeCell ref="G12:G13"/>
    <mergeCell ref="D12:E12"/>
  </mergeCells>
  <printOptions horizontalCentered="1" verticalCentered="1"/>
  <pageMargins left="0" right="0" top="0" bottom="0" header="0.17" footer="0.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I27"/>
  <sheetViews>
    <sheetView showGridLines="0" view="pageBreakPreview" zoomScale="85" zoomScaleSheetLayoutView="85" zoomScalePageLayoutView="0" workbookViewId="0" topLeftCell="A1">
      <selection activeCell="L9" sqref="L9"/>
    </sheetView>
  </sheetViews>
  <sheetFormatPr defaultColWidth="9.00390625" defaultRowHeight="13.5"/>
  <cols>
    <col min="1" max="1" width="8.75390625" style="0" customWidth="1"/>
    <col min="2" max="5" width="9.625" style="0" customWidth="1"/>
    <col min="6" max="7" width="13.875" style="0" customWidth="1"/>
    <col min="9" max="9" width="10.00390625" style="0" customWidth="1"/>
  </cols>
  <sheetData>
    <row r="1" spans="7:8" ht="33" customHeight="1">
      <c r="G1" s="351">
        <f>'入力用'!C4</f>
        <v>0</v>
      </c>
      <c r="H1" s="351"/>
    </row>
    <row r="2" spans="1:8" ht="21">
      <c r="A2" s="339" t="str">
        <f>"平成"&amp;'入力用'!C2&amp;"年度　近畿高等学校ソフトテニス選抜インドア大会"</f>
        <v>平成30年度　近畿高等学校ソフトテニス選抜インドア大会</v>
      </c>
      <c r="B2" s="339"/>
      <c r="C2" s="339"/>
      <c r="D2" s="339"/>
      <c r="E2" s="339"/>
      <c r="F2" s="339"/>
      <c r="G2" s="339"/>
      <c r="H2" s="339"/>
    </row>
    <row r="3" spans="1:8" ht="21">
      <c r="A3" s="339" t="s">
        <v>99</v>
      </c>
      <c r="B3" s="339"/>
      <c r="C3" s="339"/>
      <c r="D3" s="339"/>
      <c r="E3" s="339"/>
      <c r="F3" s="339"/>
      <c r="G3" s="339"/>
      <c r="H3" s="339"/>
    </row>
    <row r="4" spans="7:8" ht="27.75" customHeight="1">
      <c r="G4" s="351"/>
      <c r="H4" s="351"/>
    </row>
    <row r="5" spans="1:6" ht="33.75" customHeight="1">
      <c r="A5" s="201" t="s">
        <v>100</v>
      </c>
      <c r="B5" s="340">
        <f>IF('入力用'!C6="","",'入力用'!C6&amp;"高等学校")</f>
      </c>
      <c r="C5" s="341"/>
      <c r="D5" s="342"/>
      <c r="E5" s="343">
        <f>IF('入力用'!C3="","",'入力用'!C3)</f>
      </c>
      <c r="F5" s="343"/>
    </row>
    <row r="6" spans="5:6" ht="13.5">
      <c r="E6" s="344"/>
      <c r="F6" s="344"/>
    </row>
    <row r="7" spans="5:6" ht="28.5" customHeight="1">
      <c r="E7" s="188"/>
      <c r="F7" s="189"/>
    </row>
    <row r="8" spans="2:7" ht="20.25" customHeight="1">
      <c r="B8" s="345" t="s">
        <v>101</v>
      </c>
      <c r="C8" s="346"/>
      <c r="D8" s="346"/>
      <c r="E8" s="347"/>
      <c r="F8" s="348" t="s">
        <v>102</v>
      </c>
      <c r="G8" s="349"/>
    </row>
    <row r="9" spans="2:7" ht="20.25" customHeight="1">
      <c r="B9" s="363" t="s">
        <v>103</v>
      </c>
      <c r="C9" s="364"/>
      <c r="D9" s="365" t="s">
        <v>104</v>
      </c>
      <c r="E9" s="366"/>
      <c r="F9" s="190" t="s">
        <v>105</v>
      </c>
      <c r="G9" s="191" t="s">
        <v>106</v>
      </c>
    </row>
    <row r="10" spans="2:7" ht="31.5" customHeight="1">
      <c r="B10" s="367">
        <f>IF('入力用'!C50="","",'入力用'!C50)</f>
      </c>
      <c r="C10" s="368"/>
      <c r="D10" s="369">
        <f>IF('入力用'!D50="","",'入力用'!D50)</f>
      </c>
      <c r="E10" s="370"/>
      <c r="F10" s="192">
        <f>IF('入力用'!E50="","",'入力用'!E50)</f>
      </c>
      <c r="G10" s="193">
        <f>IF('入力用'!F50="","",'入力用'!F50)</f>
      </c>
    </row>
    <row r="11" spans="2:7" ht="31.5" customHeight="1">
      <c r="B11" s="354">
        <f>IF('入力用'!C51="","",'入力用'!C51)</f>
      </c>
      <c r="C11" s="355"/>
      <c r="D11" s="356">
        <f>IF('入力用'!D51="","",'入力用'!D51)</f>
      </c>
      <c r="E11" s="357"/>
      <c r="F11" s="194">
        <f>IF('入力用'!E51="","",'入力用'!E51)</f>
      </c>
      <c r="G11" s="195">
        <f>IF('入力用'!F51="","",'入力用'!F51)</f>
      </c>
    </row>
    <row r="12" spans="2:7" ht="31.5" customHeight="1">
      <c r="B12" s="354">
        <f>IF('入力用'!C52="","",'入力用'!C52)</f>
      </c>
      <c r="C12" s="355"/>
      <c r="D12" s="356">
        <f>IF('入力用'!D52="","",'入力用'!D52)</f>
      </c>
      <c r="E12" s="357"/>
      <c r="F12" s="194">
        <f>IF('入力用'!E52="","",'入力用'!E52)</f>
      </c>
      <c r="G12" s="195">
        <f>IF('入力用'!F52="","",'入力用'!F52)</f>
      </c>
    </row>
    <row r="13" spans="2:7" ht="31.5" customHeight="1">
      <c r="B13" s="358">
        <f>IF('入力用'!C53="","",'入力用'!C53)</f>
      </c>
      <c r="C13" s="359"/>
      <c r="D13" s="360">
        <f>IF('入力用'!D53="","",'入力用'!D53)</f>
      </c>
      <c r="E13" s="361"/>
      <c r="F13" s="196">
        <f>IF('入力用'!E53="","",'入力用'!E53)</f>
      </c>
      <c r="G13" s="197">
        <f>IF('入力用'!F53="","",'入力用'!F53)</f>
      </c>
    </row>
    <row r="14" ht="34.5" customHeight="1"/>
    <row r="15" spans="1:2" ht="24.75" customHeight="1">
      <c r="A15" s="236" t="s">
        <v>107</v>
      </c>
      <c r="B15" s="238" t="s">
        <v>108</v>
      </c>
    </row>
    <row r="16" spans="1:2" ht="24.75" customHeight="1">
      <c r="A16" s="236" t="s">
        <v>109</v>
      </c>
      <c r="B16" s="238" t="s">
        <v>110</v>
      </c>
    </row>
    <row r="17" spans="1:8" ht="15.75" customHeight="1">
      <c r="A17" s="236" t="s">
        <v>111</v>
      </c>
      <c r="B17" s="362" t="s">
        <v>112</v>
      </c>
      <c r="C17" s="362"/>
      <c r="D17" s="362"/>
      <c r="E17" s="362"/>
      <c r="F17" s="362"/>
      <c r="G17" s="362"/>
      <c r="H17" s="362"/>
    </row>
    <row r="18" spans="1:8" ht="15.75" customHeight="1">
      <c r="A18" s="236"/>
      <c r="B18" s="362"/>
      <c r="C18" s="362"/>
      <c r="D18" s="362"/>
      <c r="E18" s="362"/>
      <c r="F18" s="362"/>
      <c r="G18" s="362"/>
      <c r="H18" s="362"/>
    </row>
    <row r="19" spans="1:9" ht="24.75" customHeight="1">
      <c r="A19" s="237" t="s">
        <v>113</v>
      </c>
      <c r="B19" s="362" t="s">
        <v>114</v>
      </c>
      <c r="C19" s="362"/>
      <c r="D19" s="362"/>
      <c r="E19" s="362"/>
      <c r="F19" s="362"/>
      <c r="G19" s="362"/>
      <c r="H19" s="362"/>
      <c r="I19" s="198"/>
    </row>
    <row r="20" spans="2:9" ht="24.75" customHeight="1">
      <c r="B20" s="362"/>
      <c r="C20" s="362"/>
      <c r="D20" s="362"/>
      <c r="E20" s="362"/>
      <c r="F20" s="362"/>
      <c r="G20" s="362"/>
      <c r="H20" s="362"/>
      <c r="I20" s="198"/>
    </row>
    <row r="21" ht="62.25" customHeight="1"/>
    <row r="22" spans="2:9" ht="18.75" customHeight="1">
      <c r="B22" s="350" t="s">
        <v>115</v>
      </c>
      <c r="C22" s="350"/>
      <c r="D22" s="350"/>
      <c r="E22" s="350"/>
      <c r="F22" s="350"/>
      <c r="G22" s="350"/>
      <c r="H22" s="350"/>
      <c r="I22" s="1"/>
    </row>
    <row r="23" spans="2:8" ht="18.75" customHeight="1">
      <c r="B23" s="350"/>
      <c r="C23" s="350"/>
      <c r="D23" s="350"/>
      <c r="E23" s="350"/>
      <c r="F23" s="350"/>
      <c r="G23" s="350"/>
      <c r="H23" s="350"/>
    </row>
    <row r="25" spans="3:5" ht="13.5">
      <c r="C25" s="199" t="s">
        <v>116</v>
      </c>
      <c r="D25" s="199"/>
      <c r="E25" s="199"/>
    </row>
    <row r="26" ht="29.25" customHeight="1"/>
    <row r="27" spans="2:8" s="200" customFormat="1" ht="29.25" customHeight="1">
      <c r="B27" s="353">
        <f>IF('入力用'!C6="","",'入力用'!C6&amp;"高等学校")</f>
      </c>
      <c r="C27" s="353"/>
      <c r="D27" s="353"/>
      <c r="E27" s="234" t="s">
        <v>130</v>
      </c>
      <c r="F27" s="352">
        <f>IF('入力用'!C7="","",'入力用'!C7)</f>
      </c>
      <c r="G27" s="352"/>
      <c r="H27" s="235" t="s">
        <v>117</v>
      </c>
    </row>
  </sheetData>
  <sheetProtection/>
  <mergeCells count="24">
    <mergeCell ref="B19:H20"/>
    <mergeCell ref="B9:C9"/>
    <mergeCell ref="D9:E9"/>
    <mergeCell ref="B10:C10"/>
    <mergeCell ref="D10:E10"/>
    <mergeCell ref="B11:C11"/>
    <mergeCell ref="D11:E11"/>
    <mergeCell ref="B22:H23"/>
    <mergeCell ref="G1:H1"/>
    <mergeCell ref="F27:G27"/>
    <mergeCell ref="G4:H4"/>
    <mergeCell ref="B27:D27"/>
    <mergeCell ref="B12:C12"/>
    <mergeCell ref="D12:E12"/>
    <mergeCell ref="B13:C13"/>
    <mergeCell ref="D13:E13"/>
    <mergeCell ref="B17:H18"/>
    <mergeCell ref="A2:H2"/>
    <mergeCell ref="A3:H3"/>
    <mergeCell ref="B5:D5"/>
    <mergeCell ref="E5:F5"/>
    <mergeCell ref="E6:F6"/>
    <mergeCell ref="B8:E8"/>
    <mergeCell ref="F8:G8"/>
  </mergeCells>
  <printOptions/>
  <pageMargins left="0.7086614173228347" right="0.7086614173228347" top="1.062992125984252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K43"/>
  <sheetViews>
    <sheetView zoomScalePageLayoutView="0" workbookViewId="0" topLeftCell="A1">
      <selection activeCell="G41" sqref="G41"/>
    </sheetView>
  </sheetViews>
  <sheetFormatPr defaultColWidth="9.00390625" defaultRowHeight="13.5"/>
  <cols>
    <col min="1" max="1" width="5.25390625" style="7" bestFit="1" customWidth="1"/>
    <col min="2" max="2" width="3.375" style="7" bestFit="1" customWidth="1"/>
    <col min="3" max="3" width="3.75390625" style="7" customWidth="1"/>
    <col min="4" max="4" width="7.75390625" style="7" bestFit="1" customWidth="1"/>
    <col min="5" max="5" width="9.625" style="7" customWidth="1"/>
    <col min="6" max="6" width="7.50390625" style="7" customWidth="1"/>
    <col min="7" max="7" width="16.50390625" style="7" customWidth="1"/>
    <col min="8" max="8" width="3.625" style="7" customWidth="1"/>
    <col min="9" max="9" width="9.50390625" style="7" bestFit="1" customWidth="1"/>
    <col min="10" max="10" width="5.125" style="7" bestFit="1" customWidth="1"/>
    <col min="11" max="11" width="21.50390625" style="7" customWidth="1"/>
    <col min="12" max="16384" width="9.00390625" style="7" customWidth="1"/>
  </cols>
  <sheetData>
    <row r="1" spans="1:11" ht="17.25">
      <c r="A1" s="319" t="str">
        <f>"平成"&amp;'入力用'!C2&amp;"年度近畿高等学校ソフトテニス選手権大会"</f>
        <v>平成30年度近畿高等学校ソフトテニス選手権大会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</row>
    <row r="2" spans="1:11" ht="24.75" customHeight="1">
      <c r="A2" s="318" t="s">
        <v>40</v>
      </c>
      <c r="B2" s="318"/>
      <c r="C2" s="318"/>
      <c r="D2" s="318"/>
      <c r="E2" s="318"/>
      <c r="F2" s="318"/>
      <c r="G2" s="318"/>
      <c r="H2" s="318"/>
      <c r="I2" s="318"/>
      <c r="J2" s="318"/>
      <c r="K2" s="19">
        <f>'入力用'!C3</f>
        <v>0</v>
      </c>
    </row>
    <row r="3" spans="1:11" ht="24.75" customHeight="1">
      <c r="A3" s="298">
        <f>'入力用'!C4</f>
        <v>0</v>
      </c>
      <c r="B3" s="299"/>
      <c r="C3" s="299"/>
      <c r="D3" s="300"/>
      <c r="E3" s="329" t="s">
        <v>51</v>
      </c>
      <c r="F3" s="316"/>
      <c r="G3" s="371">
        <f>'入力用'!C5</f>
        <v>0</v>
      </c>
      <c r="H3" s="372"/>
      <c r="I3" s="28"/>
      <c r="J3" s="322" t="s">
        <v>52</v>
      </c>
      <c r="K3" s="30">
        <f>'入力用'!C11</f>
        <v>0</v>
      </c>
    </row>
    <row r="4" spans="1:11" ht="24.75" customHeight="1">
      <c r="A4" s="301"/>
      <c r="B4" s="302"/>
      <c r="C4" s="302"/>
      <c r="D4" s="303"/>
      <c r="E4" s="327" t="s">
        <v>41</v>
      </c>
      <c r="F4" s="328"/>
      <c r="G4" s="373">
        <f>'入力用'!C6</f>
        <v>0</v>
      </c>
      <c r="H4" s="373"/>
      <c r="I4" s="8" t="s">
        <v>17</v>
      </c>
      <c r="J4" s="308"/>
      <c r="K4" s="31">
        <f>'入力用'!C12</f>
        <v>0</v>
      </c>
    </row>
    <row r="5" spans="1:11" ht="24.75" customHeight="1">
      <c r="A5" s="9" t="s">
        <v>13</v>
      </c>
      <c r="B5" s="10" t="s">
        <v>53</v>
      </c>
      <c r="C5" s="321">
        <f>'入力用'!C9</f>
        <v>0</v>
      </c>
      <c r="D5" s="304"/>
      <c r="E5" s="304">
        <f>'入力用'!C10</f>
        <v>0</v>
      </c>
      <c r="F5" s="304"/>
      <c r="G5" s="304"/>
      <c r="H5" s="304"/>
      <c r="I5" s="304"/>
      <c r="J5" s="304"/>
      <c r="K5" s="305"/>
    </row>
    <row r="6" ht="9.75" customHeight="1"/>
    <row r="7" spans="7:11" ht="18.75" customHeight="1">
      <c r="G7" s="11" t="s">
        <v>37</v>
      </c>
      <c r="H7" s="323" t="str">
        <f>'入力用'!C7&amp;"　　　印"</f>
        <v>　　　印</v>
      </c>
      <c r="I7" s="323"/>
      <c r="J7" s="323"/>
      <c r="K7" s="323"/>
    </row>
    <row r="8" ht="15.75" customHeight="1"/>
    <row r="9" spans="7:11" ht="18.75" customHeight="1">
      <c r="G9" s="11" t="s">
        <v>38</v>
      </c>
      <c r="H9" s="323" t="str">
        <f>'入力用'!C8&amp;"　　　印"</f>
        <v>　　　印</v>
      </c>
      <c r="I9" s="323"/>
      <c r="J9" s="323"/>
      <c r="K9" s="323"/>
    </row>
    <row r="10" ht="9.75" customHeight="1"/>
    <row r="11" spans="1:11" ht="21" customHeight="1">
      <c r="A11" s="12"/>
      <c r="B11" s="324" t="s">
        <v>34</v>
      </c>
      <c r="C11" s="325"/>
      <c r="D11" s="325"/>
      <c r="E11" s="326"/>
      <c r="F11" s="9" t="s">
        <v>39</v>
      </c>
      <c r="G11" s="9" t="s">
        <v>36</v>
      </c>
      <c r="H11" s="320" t="s">
        <v>35</v>
      </c>
      <c r="I11" s="320"/>
      <c r="J11" s="320"/>
      <c r="K11" s="320"/>
    </row>
    <row r="12" spans="1:11" ht="21" customHeight="1">
      <c r="A12" s="331">
        <v>8</v>
      </c>
      <c r="B12" s="329" t="s">
        <v>54</v>
      </c>
      <c r="C12" s="330"/>
      <c r="D12" s="316" t="str">
        <f>'入力用'!E32&amp;"　"&amp;'入力用'!F32</f>
        <v>　</v>
      </c>
      <c r="E12" s="317"/>
      <c r="F12" s="334" t="str">
        <f>'入力用'!G32&amp;" 年"</f>
        <v> 年</v>
      </c>
      <c r="G12" s="314">
        <f>IF('入力用'!H32="","",'入力用'!H32)</f>
      </c>
      <c r="H12" s="312" t="str">
        <f>"平成"&amp;'入力用'!$C$2&amp;"年度選手権"</f>
        <v>平成30年度選手権</v>
      </c>
      <c r="I12" s="313"/>
      <c r="J12" s="313"/>
      <c r="K12" s="13" t="str">
        <f>"[ "&amp;'入力用'!I32&amp;" ]"</f>
        <v>[  ]</v>
      </c>
    </row>
    <row r="13" spans="1:11" ht="21" customHeight="1">
      <c r="A13" s="332"/>
      <c r="B13" s="336" t="str">
        <f>'入力用'!C32&amp;"　"&amp;'入力用'!D32</f>
        <v>　</v>
      </c>
      <c r="C13" s="337"/>
      <c r="D13" s="337"/>
      <c r="E13" s="338"/>
      <c r="F13" s="335"/>
      <c r="G13" s="315"/>
      <c r="H13" s="308" t="str">
        <f>"平成"&amp;'入力用'!$C$2-1&amp;"年度インドア"</f>
        <v>平成29年度インドア</v>
      </c>
      <c r="I13" s="309"/>
      <c r="J13" s="309"/>
      <c r="K13" s="29" t="str">
        <f>"[ "&amp;'入力用'!J32&amp;" ]"</f>
        <v>[  ]</v>
      </c>
    </row>
    <row r="14" spans="1:11" ht="21" customHeight="1">
      <c r="A14" s="332"/>
      <c r="B14" s="329" t="s">
        <v>54</v>
      </c>
      <c r="C14" s="330"/>
      <c r="D14" s="316" t="str">
        <f>'入力用'!E33&amp;"　"&amp;'入力用'!F33</f>
        <v>　</v>
      </c>
      <c r="E14" s="317"/>
      <c r="F14" s="334" t="str">
        <f>'入力用'!G33&amp;" 年"</f>
        <v> 年</v>
      </c>
      <c r="G14" s="314">
        <f>IF('入力用'!H33="","",'入力用'!H33)</f>
      </c>
      <c r="H14" s="312" t="str">
        <f>"平成"&amp;'入力用'!$C$2&amp;"年度選手権"</f>
        <v>平成30年度選手権</v>
      </c>
      <c r="I14" s="313"/>
      <c r="J14" s="313"/>
      <c r="K14" s="13" t="str">
        <f>"[ "&amp;'入力用'!I33&amp;" ]"</f>
        <v>[  ]</v>
      </c>
    </row>
    <row r="15" spans="1:11" ht="21" customHeight="1">
      <c r="A15" s="333"/>
      <c r="B15" s="336" t="str">
        <f>'入力用'!C33&amp;"　"&amp;'入力用'!D33</f>
        <v>　</v>
      </c>
      <c r="C15" s="337"/>
      <c r="D15" s="337"/>
      <c r="E15" s="338"/>
      <c r="F15" s="335"/>
      <c r="G15" s="315"/>
      <c r="H15" s="308" t="str">
        <f>"平成"&amp;'入力用'!$C$2-1&amp;"年度インドア"</f>
        <v>平成29年度インドア</v>
      </c>
      <c r="I15" s="309"/>
      <c r="J15" s="309"/>
      <c r="K15" s="29" t="str">
        <f>"[ "&amp;'入力用'!J33&amp;" ]"</f>
        <v>[  ]</v>
      </c>
    </row>
    <row r="16" spans="1:11" ht="21" customHeight="1">
      <c r="A16" s="331">
        <v>9</v>
      </c>
      <c r="B16" s="329" t="s">
        <v>54</v>
      </c>
      <c r="C16" s="330"/>
      <c r="D16" s="316" t="str">
        <f>'入力用'!E34&amp;"　"&amp;'入力用'!F34</f>
        <v>　</v>
      </c>
      <c r="E16" s="317"/>
      <c r="F16" s="334" t="str">
        <f>'入力用'!G34&amp;" 年"</f>
        <v> 年</v>
      </c>
      <c r="G16" s="314">
        <f>IF('入力用'!H34="","",'入力用'!H34)</f>
      </c>
      <c r="H16" s="312" t="str">
        <f>"平成"&amp;'入力用'!$C$2&amp;"年度選手権"</f>
        <v>平成30年度選手権</v>
      </c>
      <c r="I16" s="313"/>
      <c r="J16" s="313"/>
      <c r="K16" s="13" t="str">
        <f>"[ "&amp;'入力用'!I34&amp;" ]"</f>
        <v>[  ]</v>
      </c>
    </row>
    <row r="17" spans="1:11" ht="21" customHeight="1">
      <c r="A17" s="332"/>
      <c r="B17" s="336" t="str">
        <f>'入力用'!C34&amp;"　"&amp;'入力用'!D34</f>
        <v>　</v>
      </c>
      <c r="C17" s="337"/>
      <c r="D17" s="337"/>
      <c r="E17" s="338"/>
      <c r="F17" s="335"/>
      <c r="G17" s="315"/>
      <c r="H17" s="308" t="str">
        <f>"平成"&amp;'入力用'!$C$2-1&amp;"年度インドア"</f>
        <v>平成29年度インドア</v>
      </c>
      <c r="I17" s="309"/>
      <c r="J17" s="309"/>
      <c r="K17" s="29" t="str">
        <f>"[ "&amp;'入力用'!J34&amp;" ]"</f>
        <v>[  ]</v>
      </c>
    </row>
    <row r="18" spans="1:11" ht="21" customHeight="1">
      <c r="A18" s="332"/>
      <c r="B18" s="329" t="s">
        <v>54</v>
      </c>
      <c r="C18" s="330"/>
      <c r="D18" s="316" t="str">
        <f>'入力用'!E35&amp;"　"&amp;'入力用'!F35</f>
        <v>　</v>
      </c>
      <c r="E18" s="317"/>
      <c r="F18" s="334" t="str">
        <f>'入力用'!G35&amp;" 年"</f>
        <v> 年</v>
      </c>
      <c r="G18" s="314">
        <f>IF('入力用'!H35="","",'入力用'!H35)</f>
      </c>
      <c r="H18" s="312" t="str">
        <f>"平成"&amp;'入力用'!$C$2&amp;"年度選手権"</f>
        <v>平成30年度選手権</v>
      </c>
      <c r="I18" s="313"/>
      <c r="J18" s="313"/>
      <c r="K18" s="13" t="str">
        <f>"[ "&amp;'入力用'!I35&amp;" ]"</f>
        <v>[  ]</v>
      </c>
    </row>
    <row r="19" spans="1:11" ht="21" customHeight="1">
      <c r="A19" s="333"/>
      <c r="B19" s="336" t="str">
        <f>'入力用'!C35&amp;"　"&amp;'入力用'!D35</f>
        <v>　</v>
      </c>
      <c r="C19" s="337"/>
      <c r="D19" s="337"/>
      <c r="E19" s="338"/>
      <c r="F19" s="335"/>
      <c r="G19" s="315"/>
      <c r="H19" s="308" t="str">
        <f>"平成"&amp;'入力用'!$C$2-1&amp;"年度インドア"</f>
        <v>平成29年度インドア</v>
      </c>
      <c r="I19" s="309"/>
      <c r="J19" s="309"/>
      <c r="K19" s="29" t="str">
        <f>"[ "&amp;'入力用'!J35&amp;" ]"</f>
        <v>[  ]</v>
      </c>
    </row>
    <row r="20" spans="1:11" ht="21" customHeight="1">
      <c r="A20" s="331">
        <v>10</v>
      </c>
      <c r="B20" s="329" t="s">
        <v>54</v>
      </c>
      <c r="C20" s="330"/>
      <c r="D20" s="316" t="str">
        <f>'入力用'!E36&amp;"　"&amp;'入力用'!F36</f>
        <v>　</v>
      </c>
      <c r="E20" s="317"/>
      <c r="F20" s="334" t="str">
        <f>'入力用'!G36&amp;" 年"</f>
        <v> 年</v>
      </c>
      <c r="G20" s="314">
        <f>IF('入力用'!H36="","",'入力用'!H36)</f>
      </c>
      <c r="H20" s="312" t="str">
        <f>"平成"&amp;'入力用'!$C$2&amp;"年度選手権"</f>
        <v>平成30年度選手権</v>
      </c>
      <c r="I20" s="313"/>
      <c r="J20" s="313"/>
      <c r="K20" s="13" t="str">
        <f>"[ "&amp;'入力用'!I36&amp;" ]"</f>
        <v>[  ]</v>
      </c>
    </row>
    <row r="21" spans="1:11" ht="21" customHeight="1">
      <c r="A21" s="332"/>
      <c r="B21" s="336" t="str">
        <f>'入力用'!C36&amp;"　"&amp;'入力用'!D36</f>
        <v>　</v>
      </c>
      <c r="C21" s="337"/>
      <c r="D21" s="337"/>
      <c r="E21" s="338"/>
      <c r="F21" s="335"/>
      <c r="G21" s="315"/>
      <c r="H21" s="308" t="str">
        <f>"平成"&amp;'入力用'!$C$2-1&amp;"年度インドア"</f>
        <v>平成29年度インドア</v>
      </c>
      <c r="I21" s="309"/>
      <c r="J21" s="309"/>
      <c r="K21" s="29" t="str">
        <f>"[ "&amp;'入力用'!J36&amp;" ]"</f>
        <v>[  ]</v>
      </c>
    </row>
    <row r="22" spans="1:11" ht="21" customHeight="1">
      <c r="A22" s="332"/>
      <c r="B22" s="329" t="s">
        <v>54</v>
      </c>
      <c r="C22" s="330"/>
      <c r="D22" s="316" t="str">
        <f>'入力用'!E37&amp;"　"&amp;'入力用'!F37</f>
        <v>　</v>
      </c>
      <c r="E22" s="317"/>
      <c r="F22" s="334" t="str">
        <f>'入力用'!G37&amp;" 年"</f>
        <v> 年</v>
      </c>
      <c r="G22" s="314">
        <f>IF('入力用'!H37="","",'入力用'!H37)</f>
      </c>
      <c r="H22" s="312" t="str">
        <f>"平成"&amp;'入力用'!$C$2&amp;"年度選手権"</f>
        <v>平成30年度選手権</v>
      </c>
      <c r="I22" s="313"/>
      <c r="J22" s="313"/>
      <c r="K22" s="13" t="str">
        <f>"[ "&amp;'入力用'!I37&amp;" ]"</f>
        <v>[  ]</v>
      </c>
    </row>
    <row r="23" spans="1:11" ht="21" customHeight="1">
      <c r="A23" s="333"/>
      <c r="B23" s="336" t="str">
        <f>'入力用'!C37&amp;"　"&amp;'入力用'!D37</f>
        <v>　</v>
      </c>
      <c r="C23" s="337"/>
      <c r="D23" s="337"/>
      <c r="E23" s="338"/>
      <c r="F23" s="335"/>
      <c r="G23" s="315"/>
      <c r="H23" s="308" t="str">
        <f>"平成"&amp;'入力用'!$C$2-1&amp;"年度インドア"</f>
        <v>平成29年度インドア</v>
      </c>
      <c r="I23" s="309"/>
      <c r="J23" s="309"/>
      <c r="K23" s="29" t="str">
        <f>"[ "&amp;'入力用'!J37&amp;" ]"</f>
        <v>[  ]</v>
      </c>
    </row>
    <row r="24" spans="1:11" ht="21" customHeight="1">
      <c r="A24" s="331">
        <v>11</v>
      </c>
      <c r="B24" s="329" t="s">
        <v>54</v>
      </c>
      <c r="C24" s="330"/>
      <c r="D24" s="316" t="str">
        <f>'入力用'!E38&amp;"　"&amp;'入力用'!F38</f>
        <v>　</v>
      </c>
      <c r="E24" s="317"/>
      <c r="F24" s="334" t="str">
        <f>'入力用'!G38&amp;" 年"</f>
        <v> 年</v>
      </c>
      <c r="G24" s="314">
        <f>IF('入力用'!H38="","",'入力用'!H38)</f>
      </c>
      <c r="H24" s="312" t="str">
        <f>"平成"&amp;'入力用'!$C$2&amp;"年度選手権"</f>
        <v>平成30年度選手権</v>
      </c>
      <c r="I24" s="313"/>
      <c r="J24" s="313"/>
      <c r="K24" s="13" t="str">
        <f>"[ "&amp;'入力用'!I38&amp;" ]"</f>
        <v>[  ]</v>
      </c>
    </row>
    <row r="25" spans="1:11" ht="21" customHeight="1">
      <c r="A25" s="332"/>
      <c r="B25" s="336" t="str">
        <f>'入力用'!C38&amp;"　"&amp;'入力用'!D38</f>
        <v>　</v>
      </c>
      <c r="C25" s="337"/>
      <c r="D25" s="337"/>
      <c r="E25" s="338"/>
      <c r="F25" s="335"/>
      <c r="G25" s="315"/>
      <c r="H25" s="308" t="str">
        <f>"平成"&amp;'入力用'!$C$2-1&amp;"年度インドア"</f>
        <v>平成29年度インドア</v>
      </c>
      <c r="I25" s="309"/>
      <c r="J25" s="309"/>
      <c r="K25" s="29" t="str">
        <f>"[ "&amp;'入力用'!J38&amp;" ]"</f>
        <v>[  ]</v>
      </c>
    </row>
    <row r="26" spans="1:11" ht="21" customHeight="1">
      <c r="A26" s="332"/>
      <c r="B26" s="329" t="s">
        <v>54</v>
      </c>
      <c r="C26" s="330"/>
      <c r="D26" s="316" t="str">
        <f>'入力用'!E39&amp;"　"&amp;'入力用'!F39</f>
        <v>　</v>
      </c>
      <c r="E26" s="317"/>
      <c r="F26" s="334" t="str">
        <f>'入力用'!G39&amp;" 年"</f>
        <v> 年</v>
      </c>
      <c r="G26" s="314">
        <f>IF('入力用'!H39="","",'入力用'!H39)</f>
      </c>
      <c r="H26" s="312" t="str">
        <f>"平成"&amp;'入力用'!$C$2&amp;"年度選手権"</f>
        <v>平成30年度選手権</v>
      </c>
      <c r="I26" s="313"/>
      <c r="J26" s="313"/>
      <c r="K26" s="13" t="str">
        <f>"[ "&amp;'入力用'!I39&amp;" ]"</f>
        <v>[  ]</v>
      </c>
    </row>
    <row r="27" spans="1:11" ht="21" customHeight="1">
      <c r="A27" s="333"/>
      <c r="B27" s="336" t="str">
        <f>'入力用'!C39&amp;"　"&amp;'入力用'!D39</f>
        <v>　</v>
      </c>
      <c r="C27" s="337"/>
      <c r="D27" s="337"/>
      <c r="E27" s="338"/>
      <c r="F27" s="335"/>
      <c r="G27" s="315"/>
      <c r="H27" s="308" t="str">
        <f>"平成"&amp;'入力用'!$C$2-1&amp;"年度インドア"</f>
        <v>平成29年度インドア</v>
      </c>
      <c r="I27" s="309"/>
      <c r="J27" s="309"/>
      <c r="K27" s="29" t="str">
        <f>"[ "&amp;'入力用'!J39&amp;" ]"</f>
        <v>[  ]</v>
      </c>
    </row>
    <row r="28" spans="1:11" ht="21" customHeight="1">
      <c r="A28" s="331">
        <v>12</v>
      </c>
      <c r="B28" s="329" t="s">
        <v>54</v>
      </c>
      <c r="C28" s="330"/>
      <c r="D28" s="316" t="str">
        <f>'入力用'!E40&amp;"　"&amp;'入力用'!F40</f>
        <v>　</v>
      </c>
      <c r="E28" s="317"/>
      <c r="F28" s="334" t="str">
        <f>'入力用'!G40&amp;" 年"</f>
        <v> 年</v>
      </c>
      <c r="G28" s="314">
        <f>IF('入力用'!H40="","",'入力用'!H40)</f>
      </c>
      <c r="H28" s="312" t="str">
        <f>"平成"&amp;'入力用'!$C$2&amp;"年度選手権"</f>
        <v>平成30年度選手権</v>
      </c>
      <c r="I28" s="313"/>
      <c r="J28" s="313"/>
      <c r="K28" s="13" t="str">
        <f>"[ "&amp;'入力用'!I40&amp;" ]"</f>
        <v>[  ]</v>
      </c>
    </row>
    <row r="29" spans="1:11" ht="21" customHeight="1">
      <c r="A29" s="332"/>
      <c r="B29" s="336" t="str">
        <f>'入力用'!C40&amp;"　"&amp;'入力用'!D40</f>
        <v>　</v>
      </c>
      <c r="C29" s="337"/>
      <c r="D29" s="337"/>
      <c r="E29" s="338"/>
      <c r="F29" s="335"/>
      <c r="G29" s="315"/>
      <c r="H29" s="308" t="str">
        <f>"平成"&amp;'入力用'!$C$2-1&amp;"年度インドア"</f>
        <v>平成29年度インドア</v>
      </c>
      <c r="I29" s="309"/>
      <c r="J29" s="309"/>
      <c r="K29" s="29" t="str">
        <f>"[ "&amp;'入力用'!J40&amp;" ]"</f>
        <v>[  ]</v>
      </c>
    </row>
    <row r="30" spans="1:11" ht="21" customHeight="1">
      <c r="A30" s="332"/>
      <c r="B30" s="329" t="s">
        <v>54</v>
      </c>
      <c r="C30" s="330"/>
      <c r="D30" s="316" t="str">
        <f>'入力用'!E41&amp;"　"&amp;'入力用'!F41</f>
        <v>　</v>
      </c>
      <c r="E30" s="317"/>
      <c r="F30" s="334" t="str">
        <f>'入力用'!G41&amp;" 年"</f>
        <v> 年</v>
      </c>
      <c r="G30" s="314">
        <f>IF('入力用'!H41="","",'入力用'!H41)</f>
      </c>
      <c r="H30" s="312" t="str">
        <f>"平成"&amp;'入力用'!$C$2&amp;"年度選手権"</f>
        <v>平成30年度選手権</v>
      </c>
      <c r="I30" s="313"/>
      <c r="J30" s="313"/>
      <c r="K30" s="13" t="str">
        <f>"[ "&amp;'入力用'!I41&amp;" ]"</f>
        <v>[  ]</v>
      </c>
    </row>
    <row r="31" spans="1:11" ht="21" customHeight="1">
      <c r="A31" s="333"/>
      <c r="B31" s="336" t="str">
        <f>'入力用'!C41&amp;"　"&amp;'入力用'!D41</f>
        <v>　</v>
      </c>
      <c r="C31" s="337"/>
      <c r="D31" s="337"/>
      <c r="E31" s="338"/>
      <c r="F31" s="335"/>
      <c r="G31" s="315"/>
      <c r="H31" s="308" t="str">
        <f>"平成"&amp;'入力用'!$C$2-1&amp;"年度インドア"</f>
        <v>平成29年度インドア</v>
      </c>
      <c r="I31" s="309"/>
      <c r="J31" s="309"/>
      <c r="K31" s="29" t="str">
        <f>"[ "&amp;'入力用'!J41&amp;" ]"</f>
        <v>[  ]</v>
      </c>
    </row>
    <row r="32" spans="1:11" ht="21" customHeight="1">
      <c r="A32" s="331">
        <v>13</v>
      </c>
      <c r="B32" s="329" t="s">
        <v>54</v>
      </c>
      <c r="C32" s="330"/>
      <c r="D32" s="316" t="str">
        <f>'入力用'!E42&amp;"　"&amp;'入力用'!F42</f>
        <v>　</v>
      </c>
      <c r="E32" s="317"/>
      <c r="F32" s="334" t="str">
        <f>'入力用'!G42&amp;" 年"</f>
        <v> 年</v>
      </c>
      <c r="G32" s="314">
        <f>IF('入力用'!H42="","",'入力用'!H42)</f>
      </c>
      <c r="H32" s="312" t="str">
        <f>"平成"&amp;'入力用'!$C$2&amp;"年度選手権"</f>
        <v>平成30年度選手権</v>
      </c>
      <c r="I32" s="313"/>
      <c r="J32" s="313"/>
      <c r="K32" s="13" t="str">
        <f>"[ "&amp;'入力用'!I42&amp;" ]"</f>
        <v>[  ]</v>
      </c>
    </row>
    <row r="33" spans="1:11" ht="21" customHeight="1">
      <c r="A33" s="332"/>
      <c r="B33" s="336" t="str">
        <f>'入力用'!C42&amp;"　"&amp;'入力用'!D42</f>
        <v>　</v>
      </c>
      <c r="C33" s="337"/>
      <c r="D33" s="337"/>
      <c r="E33" s="338"/>
      <c r="F33" s="335"/>
      <c r="G33" s="315"/>
      <c r="H33" s="308" t="str">
        <f>"平成"&amp;'入力用'!$C$2-1&amp;"年度インドア"</f>
        <v>平成29年度インドア</v>
      </c>
      <c r="I33" s="309"/>
      <c r="J33" s="309"/>
      <c r="K33" s="29" t="str">
        <f>"[ "&amp;'入力用'!J42&amp;" ]"</f>
        <v>[  ]</v>
      </c>
    </row>
    <row r="34" spans="1:11" ht="21" customHeight="1">
      <c r="A34" s="332"/>
      <c r="B34" s="329" t="s">
        <v>54</v>
      </c>
      <c r="C34" s="330"/>
      <c r="D34" s="316" t="str">
        <f>'入力用'!E43&amp;"　"&amp;'入力用'!F43</f>
        <v>　</v>
      </c>
      <c r="E34" s="317"/>
      <c r="F34" s="334" t="str">
        <f>'入力用'!G43&amp;" 年"</f>
        <v> 年</v>
      </c>
      <c r="G34" s="314">
        <f>IF('入力用'!H43="","",'入力用'!H43)</f>
      </c>
      <c r="H34" s="312" t="str">
        <f>"平成"&amp;'入力用'!$C$2&amp;"年度選手権"</f>
        <v>平成30年度選手権</v>
      </c>
      <c r="I34" s="313"/>
      <c r="J34" s="313"/>
      <c r="K34" s="13" t="str">
        <f>"[ "&amp;'入力用'!I43&amp;" ]"</f>
        <v>[  ]</v>
      </c>
    </row>
    <row r="35" spans="1:11" ht="21" customHeight="1">
      <c r="A35" s="333"/>
      <c r="B35" s="336" t="str">
        <f>'入力用'!C43&amp;"　"&amp;'入力用'!D43</f>
        <v>　</v>
      </c>
      <c r="C35" s="337"/>
      <c r="D35" s="337"/>
      <c r="E35" s="338"/>
      <c r="F35" s="335"/>
      <c r="G35" s="315"/>
      <c r="H35" s="308" t="str">
        <f>"平成"&amp;'入力用'!$C$2-1&amp;"年度インドア"</f>
        <v>平成29年度インドア</v>
      </c>
      <c r="I35" s="309"/>
      <c r="J35" s="309"/>
      <c r="K35" s="29" t="str">
        <f>"[ "&amp;'入力用'!J43&amp;" ]"</f>
        <v>[  ]</v>
      </c>
    </row>
    <row r="36" spans="1:11" ht="21" customHeight="1">
      <c r="A36" s="331">
        <v>14</v>
      </c>
      <c r="B36" s="329" t="s">
        <v>54</v>
      </c>
      <c r="C36" s="330"/>
      <c r="D36" s="316" t="str">
        <f>'入力用'!E44&amp;"　"&amp;'入力用'!F44</f>
        <v>　</v>
      </c>
      <c r="E36" s="317"/>
      <c r="F36" s="334" t="str">
        <f>'入力用'!G44&amp;" 年"</f>
        <v> 年</v>
      </c>
      <c r="G36" s="314">
        <f>IF('入力用'!H44="","",'入力用'!H44)</f>
      </c>
      <c r="H36" s="312" t="str">
        <f>"平成"&amp;'入力用'!$C$2&amp;"年度選手権"</f>
        <v>平成30年度選手権</v>
      </c>
      <c r="I36" s="313"/>
      <c r="J36" s="313"/>
      <c r="K36" s="13" t="str">
        <f>"[ "&amp;'入力用'!I44&amp;" ]"</f>
        <v>[  ]</v>
      </c>
    </row>
    <row r="37" spans="1:11" ht="21" customHeight="1">
      <c r="A37" s="332"/>
      <c r="B37" s="336" t="str">
        <f>'入力用'!C44&amp;"　"&amp;'入力用'!D44</f>
        <v>　</v>
      </c>
      <c r="C37" s="337"/>
      <c r="D37" s="337"/>
      <c r="E37" s="338"/>
      <c r="F37" s="335"/>
      <c r="G37" s="315"/>
      <c r="H37" s="308" t="str">
        <f>"平成"&amp;'入力用'!$C$2-1&amp;"年度インドア"</f>
        <v>平成29年度インドア</v>
      </c>
      <c r="I37" s="309"/>
      <c r="J37" s="309"/>
      <c r="K37" s="29" t="str">
        <f>"[ "&amp;'入力用'!J44&amp;" ]"</f>
        <v>[  ]</v>
      </c>
    </row>
    <row r="38" spans="1:11" ht="21" customHeight="1">
      <c r="A38" s="332"/>
      <c r="B38" s="329" t="s">
        <v>54</v>
      </c>
      <c r="C38" s="330"/>
      <c r="D38" s="316" t="str">
        <f>'入力用'!E45&amp;"　"&amp;'入力用'!F45</f>
        <v>　</v>
      </c>
      <c r="E38" s="317"/>
      <c r="F38" s="334" t="str">
        <f>'入力用'!G45&amp;" 年"</f>
        <v> 年</v>
      </c>
      <c r="G38" s="314">
        <f>IF('入力用'!H45="","",'入力用'!H45)</f>
      </c>
      <c r="H38" s="312" t="str">
        <f>"平成"&amp;'入力用'!$C$2&amp;"年度選手権"</f>
        <v>平成30年度選手権</v>
      </c>
      <c r="I38" s="313"/>
      <c r="J38" s="313"/>
      <c r="K38" s="13" t="str">
        <f>"[ "&amp;'入力用'!I45&amp;" ]"</f>
        <v>[  ]</v>
      </c>
    </row>
    <row r="39" spans="1:11" ht="21" customHeight="1">
      <c r="A39" s="333"/>
      <c r="B39" s="336" t="str">
        <f>'入力用'!C45&amp;"　"&amp;'入力用'!D45</f>
        <v>　</v>
      </c>
      <c r="C39" s="337"/>
      <c r="D39" s="337"/>
      <c r="E39" s="338"/>
      <c r="F39" s="335"/>
      <c r="G39" s="315"/>
      <c r="H39" s="308" t="str">
        <f>"平成"&amp;'入力用'!$C$2-1&amp;"年度インドア"</f>
        <v>平成29年度インドア</v>
      </c>
      <c r="I39" s="309"/>
      <c r="J39" s="309"/>
      <c r="K39" s="14" t="str">
        <f>"[ "&amp;'入力用'!J45&amp;" ]"</f>
        <v>[  ]</v>
      </c>
    </row>
    <row r="40" ht="14.25" thickBot="1"/>
    <row r="41" spans="1:6" ht="24.75" customHeight="1">
      <c r="A41" s="289" t="s">
        <v>57</v>
      </c>
      <c r="B41" s="290"/>
      <c r="C41" s="290"/>
      <c r="D41" s="290"/>
      <c r="E41" s="290"/>
      <c r="F41" s="291"/>
    </row>
    <row r="42" spans="1:6" ht="13.5" customHeight="1">
      <c r="A42" s="292">
        <f>'入力用'!C14</f>
        <v>0</v>
      </c>
      <c r="B42" s="293"/>
      <c r="C42" s="293"/>
      <c r="D42" s="293"/>
      <c r="E42" s="293"/>
      <c r="F42" s="294"/>
    </row>
    <row r="43" spans="1:6" ht="14.25" customHeight="1" thickBot="1">
      <c r="A43" s="295"/>
      <c r="B43" s="296"/>
      <c r="C43" s="296"/>
      <c r="D43" s="296"/>
      <c r="E43" s="296"/>
      <c r="F43" s="297"/>
    </row>
  </sheetData>
  <sheetProtection/>
  <mergeCells count="121">
    <mergeCell ref="H13:J13"/>
    <mergeCell ref="G12:G13"/>
    <mergeCell ref="D12:E12"/>
    <mergeCell ref="F12:F13"/>
    <mergeCell ref="A3:D4"/>
    <mergeCell ref="G3:H3"/>
    <mergeCell ref="E5:K5"/>
    <mergeCell ref="H12:J12"/>
    <mergeCell ref="G4:H4"/>
    <mergeCell ref="A2:J2"/>
    <mergeCell ref="A1:K1"/>
    <mergeCell ref="H11:K11"/>
    <mergeCell ref="C5:D5"/>
    <mergeCell ref="J3:J4"/>
    <mergeCell ref="H7:K7"/>
    <mergeCell ref="H9:K9"/>
    <mergeCell ref="B11:E11"/>
    <mergeCell ref="E4:F4"/>
    <mergeCell ref="E3:F3"/>
    <mergeCell ref="H14:J14"/>
    <mergeCell ref="H15:J15"/>
    <mergeCell ref="A12:A15"/>
    <mergeCell ref="B12:C12"/>
    <mergeCell ref="B13:E13"/>
    <mergeCell ref="B14:C14"/>
    <mergeCell ref="B15:E15"/>
    <mergeCell ref="D14:E14"/>
    <mergeCell ref="F14:F15"/>
    <mergeCell ref="G14:G15"/>
    <mergeCell ref="H16:J16"/>
    <mergeCell ref="H17:J17"/>
    <mergeCell ref="D18:E18"/>
    <mergeCell ref="F18:F19"/>
    <mergeCell ref="G18:G19"/>
    <mergeCell ref="H18:J18"/>
    <mergeCell ref="H19:J19"/>
    <mergeCell ref="G16:G17"/>
    <mergeCell ref="B16:C16"/>
    <mergeCell ref="A16:A19"/>
    <mergeCell ref="D16:E16"/>
    <mergeCell ref="F16:F17"/>
    <mergeCell ref="B17:E17"/>
    <mergeCell ref="B18:C18"/>
    <mergeCell ref="B19:E19"/>
    <mergeCell ref="H20:J20"/>
    <mergeCell ref="H21:J21"/>
    <mergeCell ref="D22:E22"/>
    <mergeCell ref="F22:F23"/>
    <mergeCell ref="G22:G23"/>
    <mergeCell ref="H22:J22"/>
    <mergeCell ref="H23:J23"/>
    <mergeCell ref="G20:G21"/>
    <mergeCell ref="B20:C20"/>
    <mergeCell ref="A20:A23"/>
    <mergeCell ref="D20:E20"/>
    <mergeCell ref="F20:F21"/>
    <mergeCell ref="B21:E21"/>
    <mergeCell ref="B22:C22"/>
    <mergeCell ref="B23:E23"/>
    <mergeCell ref="H24:J24"/>
    <mergeCell ref="H25:J25"/>
    <mergeCell ref="D26:E26"/>
    <mergeCell ref="F26:F27"/>
    <mergeCell ref="G26:G27"/>
    <mergeCell ref="H26:J26"/>
    <mergeCell ref="H27:J27"/>
    <mergeCell ref="G24:G25"/>
    <mergeCell ref="B24:C24"/>
    <mergeCell ref="A24:A27"/>
    <mergeCell ref="D24:E24"/>
    <mergeCell ref="F24:F25"/>
    <mergeCell ref="B25:E25"/>
    <mergeCell ref="B26:C26"/>
    <mergeCell ref="B27:E27"/>
    <mergeCell ref="H28:J28"/>
    <mergeCell ref="H29:J29"/>
    <mergeCell ref="D30:E30"/>
    <mergeCell ref="F30:F31"/>
    <mergeCell ref="G30:G31"/>
    <mergeCell ref="H30:J30"/>
    <mergeCell ref="H31:J31"/>
    <mergeCell ref="G28:G29"/>
    <mergeCell ref="B28:C28"/>
    <mergeCell ref="A28:A31"/>
    <mergeCell ref="D28:E28"/>
    <mergeCell ref="F28:F29"/>
    <mergeCell ref="B29:E29"/>
    <mergeCell ref="B30:C30"/>
    <mergeCell ref="B31:E31"/>
    <mergeCell ref="H32:J32"/>
    <mergeCell ref="H33:J33"/>
    <mergeCell ref="D34:E34"/>
    <mergeCell ref="F34:F35"/>
    <mergeCell ref="G34:G35"/>
    <mergeCell ref="H34:J34"/>
    <mergeCell ref="H35:J35"/>
    <mergeCell ref="G32:G33"/>
    <mergeCell ref="A41:F41"/>
    <mergeCell ref="A42:F43"/>
    <mergeCell ref="B32:C32"/>
    <mergeCell ref="A32:A35"/>
    <mergeCell ref="D32:E32"/>
    <mergeCell ref="F32:F33"/>
    <mergeCell ref="B33:E33"/>
    <mergeCell ref="B34:C34"/>
    <mergeCell ref="B35:E35"/>
    <mergeCell ref="B36:C36"/>
    <mergeCell ref="A36:A39"/>
    <mergeCell ref="D36:E36"/>
    <mergeCell ref="F36:F37"/>
    <mergeCell ref="G36:G37"/>
    <mergeCell ref="B37:E37"/>
    <mergeCell ref="B38:C38"/>
    <mergeCell ref="B39:E39"/>
    <mergeCell ref="H36:J36"/>
    <mergeCell ref="H37:J37"/>
    <mergeCell ref="D38:E38"/>
    <mergeCell ref="F38:F39"/>
    <mergeCell ref="G38:G39"/>
    <mergeCell ref="H38:J38"/>
    <mergeCell ref="H39:J39"/>
  </mergeCells>
  <printOptions horizontalCentered="1" verticalCentered="1"/>
  <pageMargins left="0" right="0" top="0" bottom="0" header="0.17" footer="0.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98"/>
  <sheetViews>
    <sheetView zoomScale="85" zoomScaleNormal="85" zoomScalePageLayoutView="0" workbookViewId="0" topLeftCell="D1">
      <selection activeCell="N19" sqref="N19"/>
    </sheetView>
  </sheetViews>
  <sheetFormatPr defaultColWidth="9.00390625" defaultRowHeight="13.5"/>
  <cols>
    <col min="1" max="1" width="9.125" style="182" hidden="1" customWidth="1"/>
    <col min="2" max="2" width="7.125" style="81" hidden="1" customWidth="1"/>
    <col min="3" max="3" width="3.50390625" style="183" hidden="1" customWidth="1"/>
    <col min="4" max="4" width="12.375" style="81" bestFit="1" customWidth="1"/>
    <col min="5" max="5" width="12.625" style="81" customWidth="1"/>
    <col min="6" max="6" width="3.875" style="50" customWidth="1"/>
    <col min="7" max="7" width="15.625" style="184" customWidth="1"/>
    <col min="8" max="8" width="2.50390625" style="50" bestFit="1" customWidth="1"/>
    <col min="9" max="9" width="16.75390625" style="81" bestFit="1" customWidth="1"/>
    <col min="10" max="10" width="12.50390625" style="81" customWidth="1"/>
    <col min="11" max="11" width="3.875" style="50" customWidth="1"/>
    <col min="12" max="12" width="15.50390625" style="50" customWidth="1"/>
    <col min="13" max="13" width="7.125" style="81" bestFit="1" customWidth="1"/>
    <col min="14" max="14" width="2.50390625" style="50" bestFit="1" customWidth="1"/>
    <col min="15" max="15" width="12.125" style="81" bestFit="1" customWidth="1"/>
    <col min="16" max="16" width="12.50390625" style="185" customWidth="1"/>
    <col min="17" max="24" width="6.75390625" style="81" customWidth="1"/>
    <col min="25" max="25" width="8.00390625" style="81" hidden="1" customWidth="1"/>
    <col min="26" max="27" width="6.00390625" style="81" hidden="1" customWidth="1"/>
    <col min="28" max="28" width="5.25390625" style="81" hidden="1" customWidth="1"/>
    <col min="29" max="29" width="5.875" style="81" hidden="1" customWidth="1"/>
    <col min="30" max="30" width="9.00390625" style="81" customWidth="1"/>
    <col min="31" max="31" width="0" style="81" hidden="1" customWidth="1"/>
    <col min="32" max="16384" width="9.00390625" style="81" customWidth="1"/>
  </cols>
  <sheetData>
    <row r="1" spans="1:35" s="50" customFormat="1" ht="23.25" customHeight="1">
      <c r="A1" s="374" t="s">
        <v>67</v>
      </c>
      <c r="B1" s="376" t="s">
        <v>68</v>
      </c>
      <c r="C1" s="377" t="s">
        <v>69</v>
      </c>
      <c r="D1" s="379" t="s">
        <v>70</v>
      </c>
      <c r="E1" s="380"/>
      <c r="F1" s="380"/>
      <c r="G1" s="380"/>
      <c r="H1" s="380"/>
      <c r="I1" s="380"/>
      <c r="J1" s="380"/>
      <c r="K1" s="380"/>
      <c r="L1" s="381"/>
      <c r="M1" s="382" t="s">
        <v>71</v>
      </c>
      <c r="N1" s="383"/>
      <c r="O1" s="383"/>
      <c r="P1" s="385" t="s">
        <v>72</v>
      </c>
      <c r="Q1" s="387">
        <f ca="1">TODAY()</f>
        <v>43382</v>
      </c>
      <c r="R1" s="388"/>
      <c r="S1" s="388"/>
      <c r="T1" s="389"/>
      <c r="U1" s="390">
        <f ca="1">TODAY()-365</f>
        <v>43017</v>
      </c>
      <c r="V1" s="390"/>
      <c r="W1" s="390"/>
      <c r="X1" s="390"/>
      <c r="Y1" s="391">
        <f ca="1">TODAY()</f>
        <v>43382</v>
      </c>
      <c r="Z1" s="392"/>
      <c r="AA1" s="393"/>
      <c r="AB1" s="394" t="s">
        <v>73</v>
      </c>
      <c r="AC1" s="395" t="s">
        <v>74</v>
      </c>
      <c r="AE1" s="384" t="s">
        <v>124</v>
      </c>
      <c r="AF1" s="384"/>
      <c r="AG1" s="384"/>
      <c r="AH1" s="384"/>
      <c r="AI1" s="384"/>
    </row>
    <row r="2" spans="1:36" s="50" customFormat="1" ht="27">
      <c r="A2" s="375"/>
      <c r="B2" s="376"/>
      <c r="C2" s="378"/>
      <c r="D2" s="51" t="s">
        <v>75</v>
      </c>
      <c r="E2" s="52" t="s">
        <v>76</v>
      </c>
      <c r="F2" s="52" t="s">
        <v>77</v>
      </c>
      <c r="G2" s="53" t="s">
        <v>21</v>
      </c>
      <c r="H2" s="54"/>
      <c r="I2" s="55" t="s">
        <v>78</v>
      </c>
      <c r="J2" s="52" t="s">
        <v>76</v>
      </c>
      <c r="K2" s="52" t="s">
        <v>77</v>
      </c>
      <c r="L2" s="53" t="s">
        <v>21</v>
      </c>
      <c r="M2" s="382"/>
      <c r="N2" s="383"/>
      <c r="O2" s="383"/>
      <c r="P2" s="386"/>
      <c r="Q2" s="51" t="s">
        <v>79</v>
      </c>
      <c r="R2" s="56" t="s">
        <v>80</v>
      </c>
      <c r="S2" s="52" t="s">
        <v>81</v>
      </c>
      <c r="T2" s="57" t="s">
        <v>80</v>
      </c>
      <c r="U2" s="51" t="s">
        <v>79</v>
      </c>
      <c r="V2" s="56" t="s">
        <v>80</v>
      </c>
      <c r="W2" s="52" t="s">
        <v>81</v>
      </c>
      <c r="X2" s="58" t="s">
        <v>80</v>
      </c>
      <c r="Y2" s="51" t="s">
        <v>82</v>
      </c>
      <c r="Z2" s="59" t="s">
        <v>83</v>
      </c>
      <c r="AA2" s="60" t="s">
        <v>84</v>
      </c>
      <c r="AB2" s="394"/>
      <c r="AC2" s="395"/>
      <c r="AE2" s="218" t="s">
        <v>125</v>
      </c>
      <c r="AF2" s="222" t="s">
        <v>126</v>
      </c>
      <c r="AG2" s="223" t="s">
        <v>22</v>
      </c>
      <c r="AH2" s="223" t="s">
        <v>127</v>
      </c>
      <c r="AI2" s="223" t="s">
        <v>128</v>
      </c>
      <c r="AJ2" s="224" t="s">
        <v>129</v>
      </c>
    </row>
    <row r="3" spans="1:36" s="50" customFormat="1" ht="13.5">
      <c r="A3" s="61" t="str">
        <f aca="true" t="shared" si="0" ref="A3:A10">CONCATENATE(M3,"男",C3,)</f>
        <v>大阪男1</v>
      </c>
      <c r="B3" s="62"/>
      <c r="C3" s="63">
        <v>1</v>
      </c>
      <c r="D3" s="64" t="str">
        <f>'入力用'!C18&amp;" "&amp;'入力用'!D18</f>
        <v> </v>
      </c>
      <c r="E3" s="65" t="str">
        <f>'入力用'!E18&amp;" "&amp;'入力用'!F18</f>
        <v> </v>
      </c>
      <c r="F3" s="66">
        <f>'入力用'!G18</f>
        <v>0</v>
      </c>
      <c r="G3" s="67">
        <f>'入力用'!H18</f>
        <v>0</v>
      </c>
      <c r="H3" s="68" t="s">
        <v>85</v>
      </c>
      <c r="I3" s="69" t="str">
        <f>'入力用'!C19&amp;" "&amp;'入力用'!D19</f>
        <v> </v>
      </c>
      <c r="J3" s="65" t="str">
        <f>'入力用'!E19&amp;" "&amp;'入力用'!F19</f>
        <v> </v>
      </c>
      <c r="K3" s="66">
        <f>'入力用'!G19</f>
        <v>0</v>
      </c>
      <c r="L3" s="67">
        <f>'入力用'!H19</f>
        <v>0</v>
      </c>
      <c r="M3" s="70" t="str">
        <f>A1</f>
        <v>大阪</v>
      </c>
      <c r="N3" s="71" t="s">
        <v>85</v>
      </c>
      <c r="O3" s="72">
        <f>'入力用'!$C$6</f>
        <v>0</v>
      </c>
      <c r="P3" s="73">
        <f>'入力用'!$C$5</f>
        <v>0</v>
      </c>
      <c r="Q3" s="74">
        <f>'入力用'!I18</f>
        <v>0</v>
      </c>
      <c r="R3" s="75">
        <f>IF($Q3="","",IF($Q3="1位",8,IF($Q3="2位",6,IF($Q3="ﾍﾞｽﾄ4",4,IF($Q3="ﾍﾞｽﾄ8",3,IF($Q3="ﾍﾞｽﾄ16",2,IF($Q3="ﾍﾞｽﾄ32",1,"")))))))</f>
      </c>
      <c r="S3" s="76">
        <f>'入力用'!I19</f>
        <v>0</v>
      </c>
      <c r="T3" s="77">
        <f aca="true" t="shared" si="1" ref="T3:T10">IF($S3="","",IF($S3="1位",8,IF($S3="2位",6,IF($S3="ﾍﾞｽﾄ4",4,IF($S3="ﾍﾞｽﾄ8",3,IF($S3="ﾍﾞｽﾄ16",2,IF($S3="ﾍﾞｽﾄ32",1,"")))))))</f>
      </c>
      <c r="U3" s="74">
        <f>'入力用'!J18</f>
        <v>0</v>
      </c>
      <c r="V3" s="75">
        <f aca="true" t="shared" si="2" ref="V3:V10">IF($U3="","",IF($U3="1位",8,IF($U3="2位",6,IF($U3="ﾍﾞｽﾄ4",4,IF($U3="ﾍﾞｽﾄ8",3,IF($U3="ﾍﾞｽﾄ16",2,IF($U3="ﾍﾞｽﾄ32",1,"")))))))</f>
      </c>
      <c r="W3" s="76">
        <f>'入力用'!J19</f>
        <v>0</v>
      </c>
      <c r="X3" s="71">
        <f aca="true" t="shared" si="3" ref="X3:X10">IF($W3="","",IF($W3="1位",8,IF($W3="2位",6,IF($W3="ﾍﾞｽﾄ4",4,IF($W3="ﾍﾞｽﾄ8",3,IF($W3="ﾍﾞｽﾄ16",2,IF($W3="ﾍﾞｽﾄ32",1,"")))))))</f>
      </c>
      <c r="Y3" s="74" t="s">
        <v>25</v>
      </c>
      <c r="Z3" s="78">
        <f>IF($Y3="","",IF($Y3="1位",3,IF($Y3="2位",2,IF($Y3="3位",1,IF($Y3="4位",1,IF($Y3="ﾍﾞｽﾄ8",0.5,""))))))</f>
        <v>3</v>
      </c>
      <c r="AA3" s="79">
        <f>IF($Y3="","",IF($Y3="1位",3,IF($Y3="2位",2,IF($Y3="3位",1,IF($Y3="4位",1,IF($Y3="ﾍﾞｽﾄ8",0.5,""))))))</f>
        <v>3</v>
      </c>
      <c r="AB3" s="80">
        <f aca="true" t="shared" si="4" ref="AB3:AB10">SUM($V3,$X3,$R3,$T3,Z3,$AA3)</f>
        <v>6</v>
      </c>
      <c r="AC3" s="68">
        <f aca="true" t="shared" si="5" ref="AC3:AC10">IF($AB3="","",RANK($AB3,$AB$3:$AB$10))</f>
        <v>1</v>
      </c>
      <c r="AE3" s="219">
        <f>IF(AG3="","",'入力用'!$C$4)</f>
      </c>
      <c r="AF3" s="225">
        <f>IF(AG3="","",'入力用'!$C$6)</f>
      </c>
      <c r="AG3" s="226">
        <f>IF('入力用'!C50="","",'入力用'!C50)</f>
      </c>
      <c r="AH3" s="226">
        <f>IF('入力用'!D50="","",'入力用'!D50)</f>
      </c>
      <c r="AI3" s="226">
        <f>IF('入力用'!E50="","",'入力用'!E50)</f>
      </c>
      <c r="AJ3" s="227">
        <f>IF('入力用'!F50="","",'入力用'!F50)</f>
      </c>
    </row>
    <row r="4" spans="1:36" ht="13.5">
      <c r="A4" s="61" t="str">
        <f t="shared" si="0"/>
        <v>大阪男2</v>
      </c>
      <c r="B4" s="62"/>
      <c r="C4" s="63">
        <v>2</v>
      </c>
      <c r="D4" s="64" t="str">
        <f>'入力用'!C20&amp;" "&amp;'入力用'!D20</f>
        <v> </v>
      </c>
      <c r="E4" s="65" t="str">
        <f>'入力用'!E20&amp;" "&amp;'入力用'!F20</f>
        <v> </v>
      </c>
      <c r="F4" s="66">
        <f>'入力用'!G20</f>
        <v>0</v>
      </c>
      <c r="G4" s="67">
        <f>'入力用'!H20</f>
        <v>0</v>
      </c>
      <c r="H4" s="68" t="s">
        <v>85</v>
      </c>
      <c r="I4" s="69" t="str">
        <f>'入力用'!C21&amp;" "&amp;'入力用'!D21</f>
        <v> </v>
      </c>
      <c r="J4" s="65" t="str">
        <f>'入力用'!E21&amp;" "&amp;'入力用'!F21</f>
        <v> </v>
      </c>
      <c r="K4" s="66">
        <f>'入力用'!G21</f>
        <v>0</v>
      </c>
      <c r="L4" s="67">
        <f>'入力用'!H21</f>
        <v>0</v>
      </c>
      <c r="M4" s="70" t="str">
        <f>$M$3</f>
        <v>大阪</v>
      </c>
      <c r="N4" s="71" t="s">
        <v>85</v>
      </c>
      <c r="O4" s="72">
        <f>'入力用'!$C$6</f>
        <v>0</v>
      </c>
      <c r="P4" s="73">
        <f>'入力用'!$C$5</f>
        <v>0</v>
      </c>
      <c r="Q4" s="74">
        <f>'入力用'!I20</f>
        <v>0</v>
      </c>
      <c r="R4" s="75">
        <f aca="true" t="shared" si="6" ref="R4:R10">IF($Q4="","",IF($Q4="1位",8,IF($Q4="2位",6,IF($Q4="ﾍﾞｽﾄ4",4,IF($Q4="ﾍﾞｽﾄ8",3,IF($Q4="ﾍﾞｽﾄ16",2,IF($Q4="ﾍﾞｽﾄ32",1,"")))))))</f>
      </c>
      <c r="S4" s="76">
        <f>'入力用'!I21</f>
        <v>0</v>
      </c>
      <c r="T4" s="77">
        <f t="shared" si="1"/>
      </c>
      <c r="U4" s="74">
        <f>'入力用'!J20</f>
        <v>0</v>
      </c>
      <c r="V4" s="75">
        <f t="shared" si="2"/>
      </c>
      <c r="W4" s="76">
        <f>'入力用'!J21</f>
        <v>0</v>
      </c>
      <c r="X4" s="71">
        <f t="shared" si="3"/>
      </c>
      <c r="Y4" s="74" t="s">
        <v>26</v>
      </c>
      <c r="Z4" s="78">
        <f aca="true" t="shared" si="7" ref="Z4:AA10">IF($Y4="","",IF($Y4="1位",3,IF($Y4="2位",2,IF($Y4="3位",1,IF($Y4="4位",1,IF($Y4="ﾍﾞｽﾄ8",0.5,""))))))</f>
        <v>2</v>
      </c>
      <c r="AA4" s="79">
        <f t="shared" si="7"/>
        <v>2</v>
      </c>
      <c r="AB4" s="80">
        <f t="shared" si="4"/>
        <v>4</v>
      </c>
      <c r="AC4" s="68">
        <f t="shared" si="5"/>
        <v>2</v>
      </c>
      <c r="AE4" s="220"/>
      <c r="AF4" s="228"/>
      <c r="AG4" s="229"/>
      <c r="AH4" s="229"/>
      <c r="AI4" s="229"/>
      <c r="AJ4" s="230"/>
    </row>
    <row r="5" spans="1:36" ht="13.5">
      <c r="A5" s="82" t="str">
        <f t="shared" si="0"/>
        <v>大阪男3</v>
      </c>
      <c r="B5" s="83"/>
      <c r="C5" s="84">
        <v>3</v>
      </c>
      <c r="D5" s="85" t="str">
        <f>'入力用'!C22&amp;" "&amp;'入力用'!D22</f>
        <v> </v>
      </c>
      <c r="E5" s="86" t="str">
        <f>'入力用'!E22&amp;" "&amp;'入力用'!F22</f>
        <v> </v>
      </c>
      <c r="F5" s="87">
        <f>'入力用'!G22</f>
        <v>0</v>
      </c>
      <c r="G5" s="88">
        <f>'入力用'!H22</f>
        <v>0</v>
      </c>
      <c r="H5" s="89" t="s">
        <v>85</v>
      </c>
      <c r="I5" s="90" t="str">
        <f>'入力用'!C23&amp;" "&amp;'入力用'!D23</f>
        <v> </v>
      </c>
      <c r="J5" s="86" t="str">
        <f>'入力用'!E23&amp;" "&amp;'入力用'!F23</f>
        <v> </v>
      </c>
      <c r="K5" s="87">
        <f>'入力用'!G23</f>
        <v>0</v>
      </c>
      <c r="L5" s="88">
        <f>'入力用'!H23</f>
        <v>0</v>
      </c>
      <c r="M5" s="91" t="str">
        <f aca="true" t="shared" si="8" ref="M5:M10">$M$3</f>
        <v>大阪</v>
      </c>
      <c r="N5" s="92" t="s">
        <v>85</v>
      </c>
      <c r="O5" s="93">
        <f>'入力用'!$C$6</f>
        <v>0</v>
      </c>
      <c r="P5" s="94">
        <f>'入力用'!$C$5</f>
        <v>0</v>
      </c>
      <c r="Q5" s="95">
        <f>'入力用'!I22</f>
        <v>0</v>
      </c>
      <c r="R5" s="96">
        <f t="shared" si="6"/>
      </c>
      <c r="S5" s="97">
        <f>'入力用'!I23</f>
        <v>0</v>
      </c>
      <c r="T5" s="98">
        <f t="shared" si="1"/>
      </c>
      <c r="U5" s="95">
        <f>'入力用'!J22</f>
        <v>0</v>
      </c>
      <c r="V5" s="96">
        <f t="shared" si="2"/>
      </c>
      <c r="W5" s="97">
        <f>'入力用'!J23</f>
        <v>0</v>
      </c>
      <c r="X5" s="92">
        <f t="shared" si="3"/>
      </c>
      <c r="Y5" s="95" t="s">
        <v>86</v>
      </c>
      <c r="Z5" s="99">
        <f t="shared" si="7"/>
        <v>1</v>
      </c>
      <c r="AA5" s="100">
        <f t="shared" si="7"/>
        <v>1</v>
      </c>
      <c r="AB5" s="101">
        <f t="shared" si="4"/>
        <v>2</v>
      </c>
      <c r="AC5" s="89">
        <f t="shared" si="5"/>
        <v>3</v>
      </c>
      <c r="AE5" s="220"/>
      <c r="AF5" s="228"/>
      <c r="AG5" s="229"/>
      <c r="AH5" s="229"/>
      <c r="AI5" s="229"/>
      <c r="AJ5" s="230"/>
    </row>
    <row r="6" spans="1:36" ht="13.5">
      <c r="A6" s="102" t="str">
        <f t="shared" si="0"/>
        <v>大阪男4</v>
      </c>
      <c r="B6" s="103"/>
      <c r="C6" s="104">
        <v>4</v>
      </c>
      <c r="D6" s="105" t="str">
        <f>'入力用'!C24&amp;" "&amp;'入力用'!D24</f>
        <v> </v>
      </c>
      <c r="E6" s="106" t="str">
        <f>'入力用'!E24&amp;" "&amp;'入力用'!F24</f>
        <v> </v>
      </c>
      <c r="F6" s="107">
        <f>'入力用'!G24</f>
        <v>0</v>
      </c>
      <c r="G6" s="108">
        <f>'入力用'!H24</f>
        <v>0</v>
      </c>
      <c r="H6" s="109" t="s">
        <v>85</v>
      </c>
      <c r="I6" s="110" t="str">
        <f>'入力用'!C25&amp;" "&amp;'入力用'!D25</f>
        <v> </v>
      </c>
      <c r="J6" s="106" t="str">
        <f>'入力用'!E25&amp;" "&amp;'入力用'!F25</f>
        <v> </v>
      </c>
      <c r="K6" s="107">
        <f>'入力用'!G25</f>
        <v>0</v>
      </c>
      <c r="L6" s="108">
        <f>'入力用'!H25</f>
        <v>0</v>
      </c>
      <c r="M6" s="111" t="str">
        <f t="shared" si="8"/>
        <v>大阪</v>
      </c>
      <c r="N6" s="112" t="s">
        <v>85</v>
      </c>
      <c r="O6" s="113">
        <f>'入力用'!$C$6</f>
        <v>0</v>
      </c>
      <c r="P6" s="114">
        <f>'入力用'!$C$5</f>
        <v>0</v>
      </c>
      <c r="Q6" s="115">
        <f>'入力用'!I24</f>
        <v>0</v>
      </c>
      <c r="R6" s="116">
        <f t="shared" si="6"/>
      </c>
      <c r="S6" s="117">
        <f>'入力用'!I25</f>
        <v>0</v>
      </c>
      <c r="T6" s="118">
        <f t="shared" si="1"/>
      </c>
      <c r="U6" s="115">
        <f>'入力用'!J24</f>
        <v>0</v>
      </c>
      <c r="V6" s="116">
        <f t="shared" si="2"/>
      </c>
      <c r="W6" s="117">
        <f>'入力用'!J25</f>
        <v>0</v>
      </c>
      <c r="X6" s="112">
        <f t="shared" si="3"/>
      </c>
      <c r="Y6" s="115" t="s">
        <v>87</v>
      </c>
      <c r="Z6" s="119">
        <f t="shared" si="7"/>
        <v>1</v>
      </c>
      <c r="AA6" s="120">
        <f t="shared" si="7"/>
        <v>1</v>
      </c>
      <c r="AB6" s="121">
        <f t="shared" si="4"/>
        <v>2</v>
      </c>
      <c r="AC6" s="109">
        <f t="shared" si="5"/>
        <v>3</v>
      </c>
      <c r="AE6" s="221"/>
      <c r="AF6" s="231"/>
      <c r="AG6" s="232"/>
      <c r="AH6" s="232"/>
      <c r="AI6" s="232"/>
      <c r="AJ6" s="233"/>
    </row>
    <row r="7" spans="1:31" ht="13.5">
      <c r="A7" s="122" t="str">
        <f t="shared" si="0"/>
        <v>大阪男5</v>
      </c>
      <c r="B7" s="123"/>
      <c r="C7" s="124">
        <v>5</v>
      </c>
      <c r="D7" s="125" t="str">
        <f>'入力用'!C26&amp;" "&amp;'入力用'!D26</f>
        <v> </v>
      </c>
      <c r="E7" s="126" t="str">
        <f>'入力用'!E26&amp;" "&amp;'入力用'!F26</f>
        <v> </v>
      </c>
      <c r="F7" s="127">
        <f>'入力用'!G26</f>
        <v>0</v>
      </c>
      <c r="G7" s="128">
        <f>'入力用'!H26</f>
        <v>0</v>
      </c>
      <c r="H7" s="129" t="s">
        <v>85</v>
      </c>
      <c r="I7" s="130" t="str">
        <f>'入力用'!C27&amp;" "&amp;'入力用'!D27</f>
        <v> </v>
      </c>
      <c r="J7" s="126" t="str">
        <f>'入力用'!E27&amp;" "&amp;'入力用'!F27</f>
        <v> </v>
      </c>
      <c r="K7" s="127">
        <f>'入力用'!G27</f>
        <v>0</v>
      </c>
      <c r="L7" s="128">
        <f>'入力用'!H27</f>
        <v>0</v>
      </c>
      <c r="M7" s="131" t="str">
        <f t="shared" si="8"/>
        <v>大阪</v>
      </c>
      <c r="N7" s="132" t="s">
        <v>85</v>
      </c>
      <c r="O7" s="133">
        <f>'入力用'!$C$6</f>
        <v>0</v>
      </c>
      <c r="P7" s="134">
        <f>'入力用'!$C$5</f>
        <v>0</v>
      </c>
      <c r="Q7" s="135">
        <f>'入力用'!I26</f>
        <v>0</v>
      </c>
      <c r="R7" s="136">
        <f t="shared" si="6"/>
      </c>
      <c r="S7" s="137">
        <f>'入力用'!I27</f>
        <v>0</v>
      </c>
      <c r="T7" s="138">
        <f t="shared" si="1"/>
      </c>
      <c r="U7" s="135">
        <f>'入力用'!J26</f>
        <v>0</v>
      </c>
      <c r="V7" s="136">
        <f t="shared" si="2"/>
      </c>
      <c r="W7" s="137">
        <f>'入力用'!J27</f>
        <v>0</v>
      </c>
      <c r="X7" s="132">
        <f t="shared" si="3"/>
      </c>
      <c r="Y7" s="135" t="s">
        <v>88</v>
      </c>
      <c r="Z7" s="139">
        <f t="shared" si="7"/>
        <v>0.5</v>
      </c>
      <c r="AA7" s="140">
        <f t="shared" si="7"/>
        <v>0.5</v>
      </c>
      <c r="AB7" s="141">
        <f t="shared" si="4"/>
        <v>1</v>
      </c>
      <c r="AC7" s="129">
        <f t="shared" si="5"/>
        <v>5</v>
      </c>
      <c r="AE7" s="50"/>
    </row>
    <row r="8" spans="1:31" ht="13.5">
      <c r="A8" s="142" t="str">
        <f t="shared" si="0"/>
        <v>大阪男6</v>
      </c>
      <c r="B8" s="143"/>
      <c r="C8" s="144">
        <v>6</v>
      </c>
      <c r="D8" s="145" t="str">
        <f>'入力用'!C28&amp;" "&amp;'入力用'!D28</f>
        <v> </v>
      </c>
      <c r="E8" s="146" t="str">
        <f>'入力用'!E28&amp;" "&amp;'入力用'!F28</f>
        <v> </v>
      </c>
      <c r="F8" s="147">
        <f>'入力用'!G28</f>
        <v>0</v>
      </c>
      <c r="G8" s="148">
        <f>'入力用'!H28</f>
        <v>0</v>
      </c>
      <c r="H8" s="149" t="s">
        <v>85</v>
      </c>
      <c r="I8" s="150" t="str">
        <f>'入力用'!C29&amp;" "&amp;'入力用'!D29</f>
        <v> </v>
      </c>
      <c r="J8" s="146" t="str">
        <f>'入力用'!E29&amp;" "&amp;'入力用'!F29</f>
        <v> </v>
      </c>
      <c r="K8" s="147">
        <f>'入力用'!G29</f>
        <v>0</v>
      </c>
      <c r="L8" s="148">
        <f>'入力用'!H29</f>
        <v>0</v>
      </c>
      <c r="M8" s="151" t="str">
        <f t="shared" si="8"/>
        <v>大阪</v>
      </c>
      <c r="N8" s="152" t="s">
        <v>85</v>
      </c>
      <c r="O8" s="153">
        <f>'入力用'!$C$6</f>
        <v>0</v>
      </c>
      <c r="P8" s="154">
        <f>'入力用'!$C$5</f>
        <v>0</v>
      </c>
      <c r="Q8" s="155">
        <f>'入力用'!I28</f>
        <v>0</v>
      </c>
      <c r="R8" s="156">
        <f t="shared" si="6"/>
      </c>
      <c r="S8" s="157">
        <f>'入力用'!I29</f>
        <v>0</v>
      </c>
      <c r="T8" s="158">
        <f t="shared" si="1"/>
      </c>
      <c r="U8" s="155">
        <f>'入力用'!J28</f>
        <v>0</v>
      </c>
      <c r="V8" s="156">
        <f t="shared" si="2"/>
      </c>
      <c r="W8" s="157">
        <f>'入力用'!J29</f>
        <v>0</v>
      </c>
      <c r="X8" s="152">
        <f t="shared" si="3"/>
      </c>
      <c r="Y8" s="155" t="s">
        <v>88</v>
      </c>
      <c r="Z8" s="159">
        <f t="shared" si="7"/>
        <v>0.5</v>
      </c>
      <c r="AA8" s="160">
        <f t="shared" si="7"/>
        <v>0.5</v>
      </c>
      <c r="AB8" s="161">
        <f t="shared" si="4"/>
        <v>1</v>
      </c>
      <c r="AC8" s="149">
        <f t="shared" si="5"/>
        <v>5</v>
      </c>
      <c r="AE8" s="50"/>
    </row>
    <row r="9" spans="1:31" ht="13.5">
      <c r="A9" s="142" t="str">
        <f t="shared" si="0"/>
        <v>大阪男7</v>
      </c>
      <c r="B9" s="143"/>
      <c r="C9" s="144">
        <v>7</v>
      </c>
      <c r="D9" s="145" t="str">
        <f>'入力用'!C30&amp;" "&amp;'入力用'!D30</f>
        <v> </v>
      </c>
      <c r="E9" s="146" t="str">
        <f>'入力用'!E30&amp;" "&amp;'入力用'!F30</f>
        <v> </v>
      </c>
      <c r="F9" s="147">
        <f>'入力用'!G30</f>
        <v>0</v>
      </c>
      <c r="G9" s="148">
        <f>'入力用'!H30</f>
        <v>0</v>
      </c>
      <c r="H9" s="149" t="s">
        <v>85</v>
      </c>
      <c r="I9" s="150" t="str">
        <f>'入力用'!C31&amp;" "&amp;'入力用'!D31</f>
        <v> </v>
      </c>
      <c r="J9" s="146" t="str">
        <f>'入力用'!E31&amp;" "&amp;'入力用'!F31</f>
        <v> </v>
      </c>
      <c r="K9" s="147">
        <f>'入力用'!G31</f>
        <v>0</v>
      </c>
      <c r="L9" s="148">
        <f>'入力用'!H31</f>
        <v>0</v>
      </c>
      <c r="M9" s="151" t="str">
        <f t="shared" si="8"/>
        <v>大阪</v>
      </c>
      <c r="N9" s="152" t="s">
        <v>85</v>
      </c>
      <c r="O9" s="153">
        <f>'入力用'!$C$6</f>
        <v>0</v>
      </c>
      <c r="P9" s="154">
        <f>'入力用'!$C$5</f>
        <v>0</v>
      </c>
      <c r="Q9" s="155">
        <f>'入力用'!I30</f>
        <v>0</v>
      </c>
      <c r="R9" s="156">
        <f t="shared" si="6"/>
      </c>
      <c r="S9" s="157">
        <f>'入力用'!I31</f>
        <v>0</v>
      </c>
      <c r="T9" s="158">
        <f t="shared" si="1"/>
      </c>
      <c r="U9" s="155">
        <f>'入力用'!J30</f>
        <v>0</v>
      </c>
      <c r="V9" s="156">
        <f t="shared" si="2"/>
      </c>
      <c r="W9" s="157">
        <f>'入力用'!J31</f>
        <v>0</v>
      </c>
      <c r="X9" s="152">
        <f t="shared" si="3"/>
      </c>
      <c r="Y9" s="155" t="s">
        <v>88</v>
      </c>
      <c r="Z9" s="159">
        <f t="shared" si="7"/>
        <v>0.5</v>
      </c>
      <c r="AA9" s="160">
        <f t="shared" si="7"/>
        <v>0.5</v>
      </c>
      <c r="AB9" s="161">
        <f t="shared" si="4"/>
        <v>1</v>
      </c>
      <c r="AC9" s="149">
        <f t="shared" si="5"/>
        <v>5</v>
      </c>
      <c r="AE9" s="50"/>
    </row>
    <row r="10" spans="1:29" ht="13.5">
      <c r="A10" s="162" t="str">
        <f t="shared" si="0"/>
        <v>大阪男8</v>
      </c>
      <c r="B10" s="163"/>
      <c r="C10" s="164">
        <v>8</v>
      </c>
      <c r="D10" s="165" t="str">
        <f>'入力用'!C32&amp;" "&amp;'入力用'!D32</f>
        <v> </v>
      </c>
      <c r="E10" s="166" t="str">
        <f>'入力用'!E32&amp;" "&amp;'入力用'!F32</f>
        <v> </v>
      </c>
      <c r="F10" s="167">
        <f>'入力用'!G32</f>
        <v>0</v>
      </c>
      <c r="G10" s="168">
        <f>'入力用'!H32</f>
        <v>0</v>
      </c>
      <c r="H10" s="169" t="s">
        <v>85</v>
      </c>
      <c r="I10" s="170" t="str">
        <f>'入力用'!C33&amp;" "&amp;'入力用'!D33</f>
        <v> </v>
      </c>
      <c r="J10" s="166" t="str">
        <f>'入力用'!E33&amp;" "&amp;'入力用'!F33</f>
        <v> </v>
      </c>
      <c r="K10" s="167">
        <f>'入力用'!G33</f>
        <v>0</v>
      </c>
      <c r="L10" s="168">
        <f>'入力用'!H33</f>
        <v>0</v>
      </c>
      <c r="M10" s="171" t="str">
        <f t="shared" si="8"/>
        <v>大阪</v>
      </c>
      <c r="N10" s="172" t="s">
        <v>85</v>
      </c>
      <c r="O10" s="173">
        <f>'入力用'!$C$6</f>
        <v>0</v>
      </c>
      <c r="P10" s="174">
        <f>'入力用'!$C$5</f>
        <v>0</v>
      </c>
      <c r="Q10" s="175">
        <f>'入力用'!I32</f>
        <v>0</v>
      </c>
      <c r="R10" s="176">
        <f t="shared" si="6"/>
      </c>
      <c r="S10" s="177">
        <f>'入力用'!I33</f>
        <v>0</v>
      </c>
      <c r="T10" s="178">
        <f t="shared" si="1"/>
      </c>
      <c r="U10" s="175">
        <f>'入力用'!J32</f>
        <v>0</v>
      </c>
      <c r="V10" s="176">
        <f t="shared" si="2"/>
      </c>
      <c r="W10" s="177">
        <f>'入力用'!J33</f>
        <v>0</v>
      </c>
      <c r="X10" s="172">
        <f t="shared" si="3"/>
      </c>
      <c r="Y10" s="175" t="s">
        <v>88</v>
      </c>
      <c r="Z10" s="179">
        <f t="shared" si="7"/>
        <v>0.5</v>
      </c>
      <c r="AA10" s="180">
        <f t="shared" si="7"/>
        <v>0.5</v>
      </c>
      <c r="AB10" s="181">
        <f t="shared" si="4"/>
        <v>1</v>
      </c>
      <c r="AC10" s="169">
        <f t="shared" si="5"/>
        <v>5</v>
      </c>
    </row>
    <row r="11" spans="17:27" ht="13.5">
      <c r="Q11" s="182"/>
      <c r="S11" s="182"/>
      <c r="U11" s="182"/>
      <c r="W11" s="182"/>
      <c r="Y11" s="182"/>
      <c r="Z11" s="182"/>
      <c r="AA11" s="182"/>
    </row>
    <row r="12" ht="13.5">
      <c r="Q12" s="182"/>
    </row>
    <row r="13" spans="12:16" ht="13.5">
      <c r="L13" s="81"/>
      <c r="N13" s="81"/>
      <c r="P13" s="81"/>
    </row>
    <row r="14" spans="13:14" ht="13.5">
      <c r="M14" s="384"/>
      <c r="N14" s="384"/>
    </row>
    <row r="91" ht="13.5">
      <c r="D91" s="186" t="s">
        <v>3</v>
      </c>
    </row>
    <row r="92" spans="1:4" ht="13.5">
      <c r="A92" s="182" t="s">
        <v>25</v>
      </c>
      <c r="B92" s="182" t="s">
        <v>25</v>
      </c>
      <c r="D92" s="81" t="s">
        <v>67</v>
      </c>
    </row>
    <row r="93" spans="1:4" ht="13.5">
      <c r="A93" s="182" t="s">
        <v>26</v>
      </c>
      <c r="B93" s="182" t="s">
        <v>26</v>
      </c>
      <c r="D93" s="81" t="s">
        <v>89</v>
      </c>
    </row>
    <row r="94" spans="1:4" ht="13.5">
      <c r="A94" s="182" t="s">
        <v>90</v>
      </c>
      <c r="B94" s="182" t="s">
        <v>86</v>
      </c>
      <c r="D94" s="81" t="s">
        <v>91</v>
      </c>
    </row>
    <row r="95" spans="1:4" ht="13.5">
      <c r="A95" s="182" t="s">
        <v>92</v>
      </c>
      <c r="B95" s="182" t="s">
        <v>87</v>
      </c>
      <c r="D95" s="81" t="s">
        <v>93</v>
      </c>
    </row>
    <row r="96" spans="1:4" ht="13.5">
      <c r="A96" s="182" t="s">
        <v>94</v>
      </c>
      <c r="B96" s="182" t="s">
        <v>92</v>
      </c>
      <c r="D96" s="81" t="s">
        <v>95</v>
      </c>
    </row>
    <row r="97" spans="1:4" ht="13.5">
      <c r="A97" s="182" t="s">
        <v>30</v>
      </c>
      <c r="B97" s="81" t="s">
        <v>96</v>
      </c>
      <c r="D97" s="81" t="s">
        <v>97</v>
      </c>
    </row>
    <row r="98" spans="1:4" ht="13.5">
      <c r="A98" s="182" t="s">
        <v>31</v>
      </c>
      <c r="D98" s="81" t="s">
        <v>98</v>
      </c>
    </row>
  </sheetData>
  <sheetProtection/>
  <mergeCells count="13">
    <mergeCell ref="P1:P2"/>
    <mergeCell ref="AE1:AI1"/>
    <mergeCell ref="Q1:T1"/>
    <mergeCell ref="U1:X1"/>
    <mergeCell ref="Y1:AA1"/>
    <mergeCell ref="AB1:AB2"/>
    <mergeCell ref="AC1:AC2"/>
    <mergeCell ref="A1:A2"/>
    <mergeCell ref="B1:B2"/>
    <mergeCell ref="C1:C2"/>
    <mergeCell ref="D1:L1"/>
    <mergeCell ref="M1:O2"/>
    <mergeCell ref="M14:N14"/>
  </mergeCells>
  <dataValidations count="2">
    <dataValidation type="list" allowBlank="1" showInputMessage="1" showErrorMessage="1" sqref="A1:A2">
      <formula1>$D$91:$D$98</formula1>
    </dataValidation>
    <dataValidation type="list" allowBlank="1" showInputMessage="1" showErrorMessage="1" sqref="Y3:Y10">
      <formula1>$B$92:$B$97</formula1>
    </dataValidation>
  </dataValidations>
  <printOptions/>
  <pageMargins left="0.7" right="0.7" top="0.75" bottom="0.75" header="0.3" footer="0.3"/>
  <pageSetup horizontalDpi="600" verticalDpi="600" orientation="landscape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神戸市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竹内　敬悟</dc:creator>
  <cp:keywords/>
  <dc:description/>
  <cp:lastModifiedBy>滋賀県教育委員会</cp:lastModifiedBy>
  <cp:lastPrinted>2018-10-09T08:50:26Z</cp:lastPrinted>
  <dcterms:created xsi:type="dcterms:W3CDTF">2008-10-02T08:04:23Z</dcterms:created>
  <dcterms:modified xsi:type="dcterms:W3CDTF">2018-10-09T08:50:35Z</dcterms:modified>
  <cp:category/>
  <cp:version/>
  <cp:contentType/>
  <cp:contentStatus/>
</cp:coreProperties>
</file>